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MPU PERA\claudiamartinez\PUBLICO\Cuenta preliminar 3\INORMES TRIMESTRALES 2022\REPORTES LDF1ER TRIM 2021\"/>
    </mc:Choice>
  </mc:AlternateContent>
  <bookViews>
    <workbookView xWindow="-120" yWindow="-120" windowWidth="20730" windowHeight="11160"/>
  </bookViews>
  <sheets>
    <sheet name="6a. Por Objeto del Gasto" sheetId="7" r:id="rId1"/>
    <sheet name="Fechas" sheetId="13" state="hidden" r:id="rId2"/>
    <sheet name="fuente1" sheetId="12" state="hidden" r:id="rId3"/>
    <sheet name="BExRepositorySheet" sheetId="9" state="veryHidden" r:id="rId4"/>
  </sheets>
  <definedNames>
    <definedName name="_xlnm.Print_Area" localSheetId="0">'6a. Por Objeto del Gasto'!$A$2:$I$158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3" l="1"/>
  <c r="F5" i="13" s="1"/>
  <c r="E4" i="13"/>
  <c r="B10" i="13" l="1"/>
  <c r="E5" i="13"/>
  <c r="F1" i="7"/>
  <c r="H1" i="7" s="1"/>
  <c r="C148" i="7" l="1"/>
  <c r="C144" i="7"/>
  <c r="C136" i="7"/>
  <c r="C132" i="7"/>
  <c r="C122" i="7"/>
  <c r="C112" i="7"/>
  <c r="C102" i="7"/>
  <c r="C92" i="7"/>
  <c r="C84" i="7"/>
  <c r="C74" i="7"/>
  <c r="C70" i="7"/>
  <c r="C62" i="7"/>
  <c r="C58" i="7"/>
  <c r="C48" i="7"/>
  <c r="C38" i="7"/>
  <c r="C28" i="7"/>
  <c r="C18" i="7"/>
  <c r="C10" i="7"/>
  <c r="E1" i="7"/>
  <c r="G1" i="7" s="1"/>
  <c r="D1" i="7"/>
  <c r="A5" i="7" l="1"/>
  <c r="C9" i="7"/>
  <c r="C83" i="7"/>
  <c r="C157" i="7" s="1"/>
</calcChain>
</file>

<file path=xl/sharedStrings.xml><?xml version="1.0" encoding="utf-8"?>
<sst xmlns="http://schemas.openxmlformats.org/spreadsheetml/2006/main" count="596" uniqueCount="219">
  <si>
    <t>(PESOS)</t>
  </si>
  <si>
    <t>Concepto (c)</t>
  </si>
  <si>
    <t>Aprobado (d)</t>
  </si>
  <si>
    <t>Devengado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</si>
  <si>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</si>
  <si>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</si>
  <si>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</si>
  <si>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</si>
  <si>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</si>
  <si>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</si>
  <si>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</si>
  <si>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</si>
  <si>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</si>
  <si>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</si>
  <si>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</si>
  <si>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</si>
  <si>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</si>
  <si>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</si>
  <si>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</si>
  <si>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</si>
  <si>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</si>
  <si>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</si>
  <si>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</si>
  <si>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</si>
  <si>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</si>
  <si>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</si>
  <si>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</si>
  <si>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</si>
  <si>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</si>
  <si>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</si>
  <si>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</si>
  <si>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</si>
  <si>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</si>
  <si>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</si>
  <si>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</si>
  <si>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</si>
  <si>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</si>
  <si>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</si>
  <si>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</si>
  <si>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</si>
  <si>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</si>
  <si>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</si>
  <si>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</si>
  <si>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</si>
  <si>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</si>
  <si>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</si>
  <si>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</si>
  <si>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</si>
  <si>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</si>
  <si>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</si>
  <si>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</si>
  <si>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</si>
  <si>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</si>
  <si>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</si>
  <si>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</si>
  <si>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</si>
  <si>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</si>
  <si>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</si>
  <si>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</si>
  <si>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</si>
  <si>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</si>
  <si>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</si>
  <si>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</si>
  <si>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</si>
  <si>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h1) Participaciones</t>
  </si>
  <si>
    <t>h2) Aportaciones</t>
  </si>
  <si>
    <t>h3) Convenios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</si>
  <si>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</si>
  <si>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</si>
  <si>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</si>
  <si>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</si>
  <si>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</si>
  <si>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</si>
  <si>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</si>
  <si>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COG</t>
  </si>
  <si>
    <t>.</t>
  </si>
  <si>
    <t>Concepto</t>
  </si>
  <si>
    <t>SERVICIOS PERSONALES</t>
  </si>
  <si>
    <t/>
  </si>
  <si>
    <t>REMUNERACIONES ADICIONALES Y ESPECIALES</t>
  </si>
  <si>
    <t>SEGURIDAD SOCIAL</t>
  </si>
  <si>
    <t>PREVISIONES</t>
  </si>
  <si>
    <t>MATERIALES Y SUMINISTROS</t>
  </si>
  <si>
    <t>ALIMENTOS Y UTENSILIOS</t>
  </si>
  <si>
    <t>COMBUSTIBLES, LUBRICANTES Y ADITIVOS</t>
  </si>
  <si>
    <t>MATERIALES Y SUMINISTROS PARA SEGURIDAD</t>
  </si>
  <si>
    <t>HERRAMIENTAS, REFACCIONES Y ACCESORIOS MENORES</t>
  </si>
  <si>
    <t>SERVICIOS GENERALES</t>
  </si>
  <si>
    <t>SERVICIOS DE ARRENDAMIENTO</t>
  </si>
  <si>
    <t>SERVICIOS FINANCIEROS, BANCARIOS Y COMERCIALES</t>
  </si>
  <si>
    <t>SERVICIOS OFICIALES</t>
  </si>
  <si>
    <t>OTROS SERVICIOS GENERALES</t>
  </si>
  <si>
    <t>TRANSFERENCIAS, ASIGNACIONES, SUBSIDIOS Y OTRAS AYUDAS</t>
  </si>
  <si>
    <t>SUBSIDIOS Y SUBVENCIONES</t>
  </si>
  <si>
    <t>AYUDAS SOCIALES</t>
  </si>
  <si>
    <t>PENSIONES Y JUBILACIONES</t>
  </si>
  <si>
    <t>TRANSFERENCIAS A LA SEGURIDAD SOCIAL</t>
  </si>
  <si>
    <t>DONATIVOS</t>
  </si>
  <si>
    <t>TRANSFERENCIAS AL EXTERIOR</t>
  </si>
  <si>
    <t>BIENES MUEBLES, INMUEBLES E INTANGIBLES</t>
  </si>
  <si>
    <t>MOBILIARIO Y EQUIPO EDUCACIONAL Y RECREATIVO</t>
  </si>
  <si>
    <t>EQUIPO DE DEFENSA Y SEGURIDAD</t>
  </si>
  <si>
    <t>MAQUINARIA, OTROS EQUIPOS Y HERRAMIENTAS</t>
  </si>
  <si>
    <t>ACTIVOS INTANGIBLES</t>
  </si>
  <si>
    <t>INVERSIONES FINANCIERAS Y OTRAS PROVISIONES</t>
  </si>
  <si>
    <t>INVERSIONES PARA EL FOMENTO DE ACTIVIDADES PRODUCTIVAS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</si>
  <si>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</si>
  <si>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</si>
  <si>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</si>
  <si>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</si>
  <si>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</si>
  <si>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</si>
  <si>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COSTO POR COBERTURAS</t>
  </si>
  <si>
    <t>APOYOS FINANCIEROS</t>
  </si>
  <si>
    <t>ADEUDOS DE EJERCICIOS FISCALES ANTERIORES (ADEFAS)</t>
  </si>
  <si>
    <t>Resultado total</t>
  </si>
  <si>
    <t xml:space="preserve">
Aprobado</t>
  </si>
  <si>
    <t xml:space="preserve">
Ampliaciones y Reducciones</t>
  </si>
  <si>
    <t xml:space="preserve">
Modificado</t>
  </si>
  <si>
    <t xml:space="preserve">
Devengado</t>
  </si>
  <si>
    <t xml:space="preserve">
Pagado</t>
  </si>
  <si>
    <t xml:space="preserve">
SubEjercido</t>
  </si>
  <si>
    <t>Selección vacía</t>
  </si>
  <si>
    <t>BIENES INMUEBLES</t>
  </si>
  <si>
    <t>PROYECTOS PRODUCTIVOS Y ACCIONES DE FOMENTO</t>
  </si>
  <si>
    <t>ACCIONES Y PARTICIPACIONES DE CAPITAL</t>
  </si>
  <si>
    <t>CONCATENAR("Del ",1," de ", G1, " al ",DIA(FIN.MES(FECHA(D1,F1,1),0))," de ",H1," del ",D1)</t>
  </si>
  <si>
    <t>Periodo</t>
  </si>
  <si>
    <t>Ejercicio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</si>
  <si>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</si>
  <si>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</si>
  <si>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</si>
  <si>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</si>
  <si>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</si>
  <si>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</si>
  <si>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</si>
  <si>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</si>
  <si>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</si>
  <si>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</si>
  <si>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</si>
  <si>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</si>
  <si>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MES Inicial</t>
  </si>
  <si>
    <t>MES Final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</si>
  <si>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</si>
  <si>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</si>
  <si>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</si>
  <si>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</si>
  <si>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</si>
  <si>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</si>
  <si>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</si>
  <si>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</si>
  <si>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</si>
  <si>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</si>
  <si>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</si>
  <si>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</si>
  <si>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</si>
  <si>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</si>
  <si>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</si>
  <si>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</si>
  <si>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</si>
  <si>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</si>
  <si>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</si>
  <si>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</si>
  <si>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</si>
  <si>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</si>
  <si>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</si>
  <si>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</si>
  <si>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</si>
  <si>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GOBIERNO DEL ESTADO DE MICHOACÁN DE OCAMPO</t>
  </si>
  <si>
    <t>29/04/2022</t>
  </si>
  <si>
    <t>01-ENE..03-MAR</t>
  </si>
  <si>
    <t>1</t>
  </si>
  <si>
    <t>REMUNERACIONES AL PERSONAL DE CARÁCTER PERMANENTE</t>
  </si>
  <si>
    <t>REMUNERACIONES AL PERSONAL DE CARÁCTER TRANSITORIO</t>
  </si>
  <si>
    <t>OTRAS PRESTACIONES SOCIALES Y ECONÓMICAS</t>
  </si>
  <si>
    <t>PAGO DE ESTÍMULOS A SERVIDORES PÚBLICOS</t>
  </si>
  <si>
    <t>MATERIALES DE ADMINISTRACIÓN, EMISIÓN DE DOCUMENTOS Y ARTÍCULOS OFICIALES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</si>
  <si>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</si>
  <si>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</si>
  <si>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</si>
  <si>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VESTUARIOS, BLANCOS, PRENDAS DE PROTECCIÓN Y ARTÍCULOS DEPORTIVOS</t>
  </si>
  <si>
    <t>SERVICIOS BÁSICOS</t>
  </si>
  <si>
    <t>SERVICIOS PROFESIONALES, CIENTÍFICOS, TÉCNICOS Y OTROS SERVICIOS</t>
  </si>
  <si>
    <t>SERVICIOS DE INSTALACIÓN, REPARACIÓN, MANTENIMIENTO Y CONSERVACIÓN</t>
  </si>
  <si>
    <t>SERVICIOS DE COMUNICACIÓN SOCIAL Y PUBLICIDAD</t>
  </si>
  <si>
    <t>SERVICIOS DE TRASLADO Y VIÁTICOS</t>
  </si>
  <si>
    <t>TRANSFERENCIAS INTERNAS Y ASIGNACIONES AL SECTOR PÚBLICO</t>
  </si>
  <si>
    <t>TRANSFERENCIAS AL RESTO DEL SECTOR PÚBLICO</t>
  </si>
  <si>
    <t>TRANSFERENCIAS A FIDEICOMISOS, MANDATOS Y OTROS ANÁLOGOS</t>
  </si>
  <si>
    <t>MOBILIARIO Y EQUIPO DE ADMINISTRACIÓN</t>
  </si>
  <si>
    <t>EQUIPO E INSTRUMENTAL MÉDICO Y DE LABORATORIO</t>
  </si>
  <si>
    <t>VEHÍCULOS Y EQUIPO DE TRANSPORTE</t>
  </si>
  <si>
    <t>ACTIVOS BIOLÓGICOS</t>
  </si>
  <si>
    <t>INVERSIÓN PÚBLICA</t>
  </si>
  <si>
    <t>OBRA PÚBLICA EN BIENES DE DOMINIO PÚBLICO</t>
  </si>
  <si>
    <t>OBRA PÚBLICA EN BIENES PROPIOS</t>
  </si>
  <si>
    <t>COMPRA DE TÍTULOS Y VALORES</t>
  </si>
  <si>
    <t>CONCESIÓN DE PRESTAMOS</t>
  </si>
  <si>
    <t>INVERSIONES EN FIDEICOMISOS, MANDATOS Y OTROS ANÁLOGOS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</si>
  <si>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</si>
  <si>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</si>
  <si>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</si>
  <si>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</si>
  <si>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</si>
  <si>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2</t>
  </si>
  <si>
    <t>22</t>
  </si>
  <si>
    <t xml:space="preserve">I. Gasto No Etiquetado </t>
  </si>
  <si>
    <t xml:space="preserve">A. Servicios Personales </t>
  </si>
  <si>
    <t xml:space="preserve">B. Materiales y Suministros </t>
  </si>
  <si>
    <t xml:space="preserve">C. Servicios Generales </t>
  </si>
  <si>
    <t xml:space="preserve">D. Transferencias, Asignaciones, Subsidios y Otras Ayudas </t>
  </si>
  <si>
    <t xml:space="preserve">E. Bienes Muebles, Inmuebles e Intangibles </t>
  </si>
  <si>
    <t xml:space="preserve">F. Inversión Pública </t>
  </si>
  <si>
    <t xml:space="preserve">G. Inversiones Financieras y Otras Provisiones </t>
  </si>
  <si>
    <t xml:space="preserve">H. Participaciones y Aportaciones </t>
  </si>
  <si>
    <t xml:space="preserve">I. Deuda Pública </t>
  </si>
  <si>
    <t>II. Gasto Etiquetado</t>
  </si>
  <si>
    <t>I. Deuda Pública</t>
  </si>
  <si>
    <t xml:space="preserve">III. Total de 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</si>
</sst>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;\-\ #,##0.00"/>
    <numFmt numFmtId="165" formatCode="#,##0.0000000"/>
    <numFmt numFmtId="166" formatCode="#,##0.0000000;\-\ #,##0.0000000"/>
    <numFmt numFmtId="167" formatCode="#,##0.0000000000000000"/>
  </numFmts>
  <fonts count="30" x14ac:knownFonts="1">
    <font>
      <sz val="10"/>
      <name val="Arial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8">
    <xf numFmtId="0" fontId="0" fillId="0" borderId="0"/>
    <xf numFmtId="0" fontId="25" fillId="0" borderId="0" applyNumberFormat="0" applyFill="0" applyBorder="0" applyAlignment="0" applyProtection="0"/>
    <xf numFmtId="0" fontId="7" fillId="0" borderId="18" applyNumberFormat="0" applyFill="0" applyAlignment="0" applyProtection="0"/>
    <xf numFmtId="0" fontId="26" fillId="0" borderId="24" applyNumberFormat="0" applyFill="0" applyAlignment="0" applyProtection="0"/>
    <xf numFmtId="0" fontId="8" fillId="0" borderId="25" applyNumberFormat="0" applyFill="0" applyAlignment="0" applyProtection="0"/>
    <xf numFmtId="0" fontId="8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0" fillId="6" borderId="0" applyNumberFormat="0" applyBorder="0" applyAlignment="0" applyProtection="0"/>
    <xf numFmtId="0" fontId="11" fillId="5" borderId="0" applyNumberFormat="0" applyBorder="0" applyAlignment="0" applyProtection="0"/>
    <xf numFmtId="0" fontId="9" fillId="5" borderId="15" applyNumberFormat="0" applyAlignment="0" applyProtection="0"/>
    <xf numFmtId="0" fontId="14" fillId="3" borderId="20" applyNumberFormat="0" applyAlignment="0" applyProtection="0"/>
    <xf numFmtId="0" fontId="4" fillId="3" borderId="15" applyNumberFormat="0" applyAlignment="0" applyProtection="0"/>
    <xf numFmtId="0" fontId="6" fillId="0" borderId="17" applyNumberFormat="0" applyFill="0" applyAlignment="0" applyProtection="0"/>
    <xf numFmtId="0" fontId="5" fillId="4" borderId="16" applyNumberFormat="0" applyAlignment="0" applyProtection="0"/>
    <xf numFmtId="0" fontId="23" fillId="0" borderId="0" applyNumberFormat="0" applyFill="0" applyBorder="0" applyAlignment="0" applyProtection="0"/>
    <xf numFmtId="0" fontId="13" fillId="7" borderId="19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26" applyNumberFormat="0" applyFill="0" applyAlignment="0" applyProtection="0"/>
    <xf numFmtId="4" fontId="15" fillId="8" borderId="21" applyNumberFormat="0" applyProtection="0">
      <alignment vertical="center"/>
    </xf>
    <xf numFmtId="4" fontId="16" fillId="8" borderId="21" applyNumberFormat="0" applyProtection="0">
      <alignment vertical="center"/>
    </xf>
    <xf numFmtId="4" fontId="15" fillId="8" borderId="21" applyNumberFormat="0" applyProtection="0">
      <alignment horizontal="left" vertical="center" indent="1"/>
    </xf>
    <xf numFmtId="0" fontId="15" fillId="8" borderId="21" applyNumberFormat="0" applyProtection="0">
      <alignment horizontal="left" vertical="top" indent="1"/>
    </xf>
    <xf numFmtId="4" fontId="15" fillId="9" borderId="0" applyNumberFormat="0" applyProtection="0">
      <alignment horizontal="left" vertical="center" indent="1"/>
    </xf>
    <xf numFmtId="4" fontId="17" fillId="10" borderId="21" applyNumberFormat="0" applyProtection="0">
      <alignment horizontal="right" vertical="center"/>
    </xf>
    <xf numFmtId="4" fontId="17" fillId="11" borderId="21" applyNumberFormat="0" applyProtection="0">
      <alignment horizontal="right" vertical="center"/>
    </xf>
    <xf numFmtId="4" fontId="17" fillId="12" borderId="21" applyNumberFormat="0" applyProtection="0">
      <alignment horizontal="right" vertical="center"/>
    </xf>
    <xf numFmtId="4" fontId="17" fillId="13" borderId="21" applyNumberFormat="0" applyProtection="0">
      <alignment horizontal="right" vertical="center"/>
    </xf>
    <xf numFmtId="4" fontId="17" fillId="14" borderId="21" applyNumberFormat="0" applyProtection="0">
      <alignment horizontal="right" vertical="center"/>
    </xf>
    <xf numFmtId="4" fontId="17" fillId="15" borderId="21" applyNumberFormat="0" applyProtection="0">
      <alignment horizontal="right" vertical="center"/>
    </xf>
    <xf numFmtId="4" fontId="17" fillId="16" borderId="21" applyNumberFormat="0" applyProtection="0">
      <alignment horizontal="right" vertical="center"/>
    </xf>
    <xf numFmtId="4" fontId="17" fillId="17" borderId="21" applyNumberFormat="0" applyProtection="0">
      <alignment horizontal="right" vertical="center"/>
    </xf>
    <xf numFmtId="4" fontId="17" fillId="18" borderId="21" applyNumberFormat="0" applyProtection="0">
      <alignment horizontal="right" vertical="center"/>
    </xf>
    <xf numFmtId="4" fontId="15" fillId="19" borderId="22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7" fillId="9" borderId="21" applyNumberFormat="0" applyProtection="0">
      <alignment horizontal="right" vertical="center"/>
    </xf>
    <xf numFmtId="4" fontId="17" fillId="20" borderId="0" applyNumberFormat="0" applyProtection="0">
      <alignment horizontal="left" vertical="center" indent="1"/>
    </xf>
    <xf numFmtId="4" fontId="17" fillId="9" borderId="0" applyNumberFormat="0" applyProtection="0">
      <alignment horizontal="left" vertical="center" indent="1"/>
    </xf>
    <xf numFmtId="0" fontId="12" fillId="21" borderId="21" applyNumberFormat="0" applyProtection="0">
      <alignment horizontal="left" vertical="center" indent="1"/>
    </xf>
    <xf numFmtId="0" fontId="12" fillId="21" borderId="21" applyNumberFormat="0" applyProtection="0">
      <alignment horizontal="left" vertical="top" indent="1"/>
    </xf>
    <xf numFmtId="0" fontId="12" fillId="9" borderId="21" applyNumberFormat="0" applyProtection="0">
      <alignment horizontal="left" vertical="center" indent="1"/>
    </xf>
    <xf numFmtId="0" fontId="12" fillId="9" borderId="21" applyNumberFormat="0" applyProtection="0">
      <alignment horizontal="left" vertical="top" indent="1"/>
    </xf>
    <xf numFmtId="0" fontId="12" fillId="22" borderId="21" applyNumberFormat="0" applyProtection="0">
      <alignment horizontal="left" vertical="center" indent="1"/>
    </xf>
    <xf numFmtId="0" fontId="12" fillId="22" borderId="21" applyNumberFormat="0" applyProtection="0">
      <alignment horizontal="left" vertical="top" indent="1"/>
    </xf>
    <xf numFmtId="0" fontId="12" fillId="20" borderId="21" applyNumberFormat="0" applyProtection="0">
      <alignment horizontal="left" vertical="center" indent="1"/>
    </xf>
    <xf numFmtId="0" fontId="12" fillId="20" borderId="21" applyNumberFormat="0" applyProtection="0">
      <alignment horizontal="left" vertical="top" indent="1"/>
    </xf>
    <xf numFmtId="0" fontId="12" fillId="23" borderId="23" applyNumberFormat="0">
      <protection locked="0"/>
    </xf>
    <xf numFmtId="4" fontId="17" fillId="24" borderId="21" applyNumberFormat="0" applyProtection="0">
      <alignment vertical="center"/>
    </xf>
    <xf numFmtId="4" fontId="19" fillId="24" borderId="21" applyNumberFormat="0" applyProtection="0">
      <alignment vertical="center"/>
    </xf>
    <xf numFmtId="4" fontId="17" fillId="24" borderId="21" applyNumberFormat="0" applyProtection="0">
      <alignment horizontal="left" vertical="center" indent="1"/>
    </xf>
    <xf numFmtId="0" fontId="17" fillId="24" borderId="21" applyNumberFormat="0" applyProtection="0">
      <alignment horizontal="left" vertical="top" indent="1"/>
    </xf>
    <xf numFmtId="4" fontId="17" fillId="20" borderId="21" applyNumberFormat="0" applyProtection="0">
      <alignment horizontal="right" vertical="center"/>
    </xf>
    <xf numFmtId="4" fontId="19" fillId="20" borderId="21" applyNumberFormat="0" applyProtection="0">
      <alignment horizontal="right" vertical="center"/>
    </xf>
    <xf numFmtId="4" fontId="17" fillId="9" borderId="21" applyNumberFormat="0" applyProtection="0">
      <alignment horizontal="left" vertical="center" indent="1"/>
    </xf>
    <xf numFmtId="0" fontId="17" fillId="9" borderId="21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21" applyNumberFormat="0" applyProtection="0">
      <alignment horizontal="right" vertical="center"/>
    </xf>
    <xf numFmtId="0" fontId="22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17" fillId="9" borderId="21" xfId="53" quotePrefix="1" applyNumberFormat="1">
      <alignment horizontal="left" vertical="center" indent="1"/>
    </xf>
    <xf numFmtId="0" fontId="15" fillId="9" borderId="0" xfId="22" quotePrefix="1" applyNumberFormat="1" applyAlignment="1">
      <alignment horizontal="left" vertical="center" indent="1"/>
    </xf>
    <xf numFmtId="0" fontId="2" fillId="0" borderId="11" xfId="0" applyFont="1" applyFill="1" applyBorder="1" applyAlignment="1">
      <alignment horizontal="center" vertical="center"/>
    </xf>
    <xf numFmtId="4" fontId="17" fillId="20" borderId="21" xfId="51" applyNumberFormat="1">
      <alignment horizontal="right" vertical="center"/>
    </xf>
    <xf numFmtId="164" fontId="17" fillId="20" borderId="21" xfId="51" applyNumberForma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15" fillId="8" borderId="21" xfId="20" quotePrefix="1" applyNumberFormat="1">
      <alignment horizontal="left" vertical="center" indent="1"/>
    </xf>
    <xf numFmtId="4" fontId="15" fillId="8" borderId="21" xfId="18" applyNumberFormat="1">
      <alignment vertical="center"/>
    </xf>
    <xf numFmtId="0" fontId="12" fillId="0" borderId="0" xfId="0" quotePrefix="1" applyFont="1" applyAlignment="1">
      <alignment vertical="center"/>
    </xf>
    <xf numFmtId="0" fontId="12" fillId="0" borderId="0" xfId="0" applyFont="1" applyAlignment="1">
      <alignment vertical="center"/>
    </xf>
    <xf numFmtId="165" fontId="17" fillId="20" borderId="21" xfId="51" applyNumberFormat="1">
      <alignment horizontal="right" vertical="center"/>
    </xf>
    <xf numFmtId="166" fontId="17" fillId="20" borderId="21" xfId="51" applyNumberFormat="1">
      <alignment horizontal="right" vertical="center"/>
    </xf>
    <xf numFmtId="165" fontId="15" fillId="8" borderId="21" xfId="18" applyNumberFormat="1">
      <alignment vertical="center"/>
    </xf>
    <xf numFmtId="0" fontId="12" fillId="21" borderId="21" xfId="39" quotePrefix="1" applyAlignment="1">
      <alignment horizontal="left" vertical="top" wrapText="1" indent="1"/>
    </xf>
    <xf numFmtId="167" fontId="0" fillId="0" borderId="0" xfId="0" applyNumberFormat="1"/>
    <xf numFmtId="0" fontId="0" fillId="0" borderId="0" xfId="0" quotePrefix="1"/>
    <xf numFmtId="0" fontId="0" fillId="0" borderId="0" xfId="0" quotePrefix="1" applyAlignment="1"/>
    <xf numFmtId="0" fontId="29" fillId="26" borderId="2" xfId="0" applyFont="1" applyFill="1" applyBorder="1" applyAlignment="1">
      <alignment horizontal="center"/>
    </xf>
    <xf numFmtId="0" fontId="29" fillId="26" borderId="3" xfId="0" applyFont="1" applyFill="1" applyBorder="1" applyAlignment="1">
      <alignment horizontal="center"/>
    </xf>
    <xf numFmtId="0" fontId="29" fillId="26" borderId="4" xfId="0" applyFont="1" applyFill="1" applyBorder="1" applyAlignment="1">
      <alignment horizontal="center"/>
    </xf>
    <xf numFmtId="0" fontId="28" fillId="0" borderId="6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7" borderId="9" xfId="0" applyFont="1" applyFill="1" applyBorder="1" applyAlignment="1">
      <alignment horizontal="center" vertical="center"/>
    </xf>
    <xf numFmtId="0" fontId="2" fillId="27" borderId="10" xfId="0" applyFont="1" applyFill="1" applyBorder="1" applyAlignment="1">
      <alignment horizontal="center" vertical="center"/>
    </xf>
    <xf numFmtId="0" fontId="2" fillId="27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58"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Text" xfId="37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inputData" xfId="46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undefined" xfId="56"/>
    <cellStyle name="Sheet Title" xfId="57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968375</xdr:colOff>
      <xdr:row>0</xdr:row>
      <xdr:rowOff>0</xdr:rowOff>
    </xdr:to>
    <xdr:pic>
      <xdr:nvPicPr>
        <xdr:cNvPr id="6" name="BExZSOV7GT1SK8OHY3MCY5JHMXI2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8375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pic>
      <xdr:nvPicPr>
        <xdr:cNvPr id="3" name="BExD7YQ69P5KZUZPUAJ2WUALYFLO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1901825</xdr:colOff>
      <xdr:row>3</xdr:row>
      <xdr:rowOff>149225</xdr:rowOff>
    </xdr:to>
    <xdr:pic>
      <xdr:nvPicPr>
        <xdr:cNvPr id="5" name="BEx7AT43W7ZWJQO1CW8QW9ZYHR06" hidden="1">
          <a:extLst>
            <a:ext uri="{FF2B5EF4-FFF2-40B4-BE49-F238E27FC236}">
              <a16:creationId xmlns:a16="http://schemas.microsoft.com/office/drawing/2014/main" id="{63EBD32F-6402-45C1-BE07-A8C8B390F0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85775"/>
          <a:ext cx="1901825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749300</xdr:colOff>
      <xdr:row>3</xdr:row>
      <xdr:rowOff>149225</xdr:rowOff>
    </xdr:to>
    <xdr:pic>
      <xdr:nvPicPr>
        <xdr:cNvPr id="7" name="BExEPBAAVBRPF292JUZI4VCGA9TI" hidden="1">
          <a:extLst>
            <a:ext uri="{FF2B5EF4-FFF2-40B4-BE49-F238E27FC236}">
              <a16:creationId xmlns:a16="http://schemas.microsoft.com/office/drawing/2014/main" id="{D61120F6-6AD0-49F1-8853-698CE809F3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6525" y="485775"/>
          <a:ext cx="749300" cy="14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1413669</xdr:colOff>
      <xdr:row>124</xdr:row>
      <xdr:rowOff>44450</xdr:rowOff>
    </xdr:to>
    <xdr:pic>
      <xdr:nvPicPr>
        <xdr:cNvPr id="3" name="BExGO9PIT1V7MUWPQTXWDKT68N1B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94825" cy="207137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12700</xdr:rowOff>
    </xdr:from>
    <xdr:to>
      <xdr:col>0</xdr:col>
      <xdr:colOff>76200</xdr:colOff>
      <xdr:row>0</xdr:row>
      <xdr:rowOff>63500</xdr:rowOff>
    </xdr:to>
    <xdr:pic>
      <xdr:nvPicPr>
        <xdr:cNvPr id="27" name="BEx5J5O7DBPNCEQQS6BAV74A1COT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0</xdr:row>
      <xdr:rowOff>88900</xdr:rowOff>
    </xdr:from>
    <xdr:to>
      <xdr:col>0</xdr:col>
      <xdr:colOff>76200</xdr:colOff>
      <xdr:row>0</xdr:row>
      <xdr:rowOff>139700</xdr:rowOff>
    </xdr:to>
    <xdr:pic>
      <xdr:nvPicPr>
        <xdr:cNvPr id="28" name="BEx9B9HBFH7T429V1629BD7G5GVM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</xdr:colOff>
      <xdr:row>0</xdr:row>
      <xdr:rowOff>12700</xdr:rowOff>
    </xdr:from>
    <xdr:to>
      <xdr:col>1</xdr:col>
      <xdr:colOff>73025</xdr:colOff>
      <xdr:row>0</xdr:row>
      <xdr:rowOff>63500</xdr:rowOff>
    </xdr:to>
    <xdr:pic>
      <xdr:nvPicPr>
        <xdr:cNvPr id="30" name="BExMS7A1L0O9JAZPA3TQ55PTJXFC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7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22225</xdr:colOff>
      <xdr:row>0</xdr:row>
      <xdr:rowOff>88900</xdr:rowOff>
    </xdr:from>
    <xdr:to>
      <xdr:col>1</xdr:col>
      <xdr:colOff>73025</xdr:colOff>
      <xdr:row>0</xdr:row>
      <xdr:rowOff>139700</xdr:rowOff>
    </xdr:to>
    <xdr:pic>
      <xdr:nvPicPr>
        <xdr:cNvPr id="31" name="BExY162SXQ825VBH1G5MQ3YDWT55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7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0</xdr:row>
      <xdr:rowOff>12700</xdr:rowOff>
    </xdr:from>
    <xdr:to>
      <xdr:col>2</xdr:col>
      <xdr:colOff>76200</xdr:colOff>
      <xdr:row>0</xdr:row>
      <xdr:rowOff>63500</xdr:rowOff>
    </xdr:to>
    <xdr:pic>
      <xdr:nvPicPr>
        <xdr:cNvPr id="608" name="BEx9IXNLBSMQ602N7DPA3OR209VZ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06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25400</xdr:colOff>
      <xdr:row>0</xdr:row>
      <xdr:rowOff>88900</xdr:rowOff>
    </xdr:from>
    <xdr:to>
      <xdr:col>2</xdr:col>
      <xdr:colOff>76200</xdr:colOff>
      <xdr:row>0</xdr:row>
      <xdr:rowOff>139700</xdr:rowOff>
    </xdr:to>
    <xdr:pic>
      <xdr:nvPicPr>
        <xdr:cNvPr id="610" name="BEx59YCTI75ZVNA7O7KB1J606MQ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06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0</xdr:row>
      <xdr:rowOff>12700</xdr:rowOff>
    </xdr:from>
    <xdr:to>
      <xdr:col>3</xdr:col>
      <xdr:colOff>69850</xdr:colOff>
      <xdr:row>0</xdr:row>
      <xdr:rowOff>63500</xdr:rowOff>
    </xdr:to>
    <xdr:pic>
      <xdr:nvPicPr>
        <xdr:cNvPr id="611" name="BExS55IQQOL7EZ39FYNEQ69AJRMZ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19050</xdr:colOff>
      <xdr:row>0</xdr:row>
      <xdr:rowOff>88900</xdr:rowOff>
    </xdr:from>
    <xdr:to>
      <xdr:col>3</xdr:col>
      <xdr:colOff>69850</xdr:colOff>
      <xdr:row>0</xdr:row>
      <xdr:rowOff>139700</xdr:rowOff>
    </xdr:to>
    <xdr:pic>
      <xdr:nvPicPr>
        <xdr:cNvPr id="612" name="BEx7LFJ1VZ3747PCUNSFZNFL8FCW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22225</xdr:colOff>
      <xdr:row>0</xdr:row>
      <xdr:rowOff>12700</xdr:rowOff>
    </xdr:from>
    <xdr:to>
      <xdr:col>4</xdr:col>
      <xdr:colOff>73025</xdr:colOff>
      <xdr:row>0</xdr:row>
      <xdr:rowOff>63500</xdr:rowOff>
    </xdr:to>
    <xdr:pic>
      <xdr:nvPicPr>
        <xdr:cNvPr id="614" name="BEx1UBCGJB75XPBYJJGKC5VQEPW5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145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22225</xdr:colOff>
      <xdr:row>0</xdr:row>
      <xdr:rowOff>88900</xdr:rowOff>
    </xdr:from>
    <xdr:to>
      <xdr:col>4</xdr:col>
      <xdr:colOff>73025</xdr:colOff>
      <xdr:row>0</xdr:row>
      <xdr:rowOff>139700</xdr:rowOff>
    </xdr:to>
    <xdr:pic>
      <xdr:nvPicPr>
        <xdr:cNvPr id="615" name="BExIYX292AJ9X0ROFTIXC0XWXC84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145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0</xdr:row>
      <xdr:rowOff>12700</xdr:rowOff>
    </xdr:from>
    <xdr:to>
      <xdr:col>5</xdr:col>
      <xdr:colOff>73025</xdr:colOff>
      <xdr:row>0</xdr:row>
      <xdr:rowOff>63500</xdr:rowOff>
    </xdr:to>
    <xdr:pic>
      <xdr:nvPicPr>
        <xdr:cNvPr id="617" name="BExF6KV1522ZOQPOCUF8Q47224CY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76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22225</xdr:colOff>
      <xdr:row>0</xdr:row>
      <xdr:rowOff>88900</xdr:rowOff>
    </xdr:from>
    <xdr:to>
      <xdr:col>5</xdr:col>
      <xdr:colOff>73025</xdr:colOff>
      <xdr:row>0</xdr:row>
      <xdr:rowOff>139700</xdr:rowOff>
    </xdr:to>
    <xdr:pic>
      <xdr:nvPicPr>
        <xdr:cNvPr id="619" name="BExF1DJUW1RIJYNQAZ2D240MG1AA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76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22225</xdr:colOff>
      <xdr:row>0</xdr:row>
      <xdr:rowOff>12700</xdr:rowOff>
    </xdr:from>
    <xdr:to>
      <xdr:col>6</xdr:col>
      <xdr:colOff>73025</xdr:colOff>
      <xdr:row>0</xdr:row>
      <xdr:rowOff>63500</xdr:rowOff>
    </xdr:to>
    <xdr:pic>
      <xdr:nvPicPr>
        <xdr:cNvPr id="621" name="BExXY138Z15LF7L5OPBQ1ZZ5B8EI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05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22225</xdr:colOff>
      <xdr:row>0</xdr:row>
      <xdr:rowOff>88900</xdr:rowOff>
    </xdr:from>
    <xdr:to>
      <xdr:col>6</xdr:col>
      <xdr:colOff>73025</xdr:colOff>
      <xdr:row>0</xdr:row>
      <xdr:rowOff>139700</xdr:rowOff>
    </xdr:to>
    <xdr:pic>
      <xdr:nvPicPr>
        <xdr:cNvPr id="623" name="BExQG4SCSKZA6XTEQS7N3WZEIARB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05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</xdr:colOff>
      <xdr:row>0</xdr:row>
      <xdr:rowOff>12700</xdr:rowOff>
    </xdr:from>
    <xdr:to>
      <xdr:col>7</xdr:col>
      <xdr:colOff>73025</xdr:colOff>
      <xdr:row>0</xdr:row>
      <xdr:rowOff>63500</xdr:rowOff>
    </xdr:to>
    <xdr:pic>
      <xdr:nvPicPr>
        <xdr:cNvPr id="625" name="BEx7BQOEPFRWW48A8BZOOI2W7OKF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3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22225</xdr:colOff>
      <xdr:row>0</xdr:row>
      <xdr:rowOff>88900</xdr:rowOff>
    </xdr:from>
    <xdr:to>
      <xdr:col>7</xdr:col>
      <xdr:colOff>73025</xdr:colOff>
      <xdr:row>0</xdr:row>
      <xdr:rowOff>139700</xdr:rowOff>
    </xdr:to>
    <xdr:pic>
      <xdr:nvPicPr>
        <xdr:cNvPr id="627" name="BExQ3Y6H1XN53GKVR0PA6JJGGYT3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3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22225</xdr:colOff>
      <xdr:row>0</xdr:row>
      <xdr:rowOff>12700</xdr:rowOff>
    </xdr:from>
    <xdr:to>
      <xdr:col>8</xdr:col>
      <xdr:colOff>73025</xdr:colOff>
      <xdr:row>0</xdr:row>
      <xdr:rowOff>63500</xdr:rowOff>
    </xdr:to>
    <xdr:pic>
      <xdr:nvPicPr>
        <xdr:cNvPr id="629" name="BEx99JW6562TXJQLDA03FL4746D3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01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22225</xdr:colOff>
      <xdr:row>0</xdr:row>
      <xdr:rowOff>88900</xdr:rowOff>
    </xdr:from>
    <xdr:to>
      <xdr:col>8</xdr:col>
      <xdr:colOff>73025</xdr:colOff>
      <xdr:row>0</xdr:row>
      <xdr:rowOff>139700</xdr:rowOff>
    </xdr:to>
    <xdr:pic>
      <xdr:nvPicPr>
        <xdr:cNvPr id="631" name="BExITC410CGI5RO73TDHJDVCJPOO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01000" y="88900"/>
          <a:ext cx="50800" cy="50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8"/>
  <sheetViews>
    <sheetView showGridLines="0" tabSelected="1" topLeftCell="G1" zoomScaleNormal="100" workbookViewId="0">
      <pane ySplit="8" topLeftCell="A157" activePane="bottomLeft" state="frozen"/>
      <selection activeCell="A2" sqref="A2"/>
      <selection pane="bottomLeft" activeCell="A2" sqref="A2:I158"/>
    </sheetView>
  </sheetViews>
  <sheetFormatPr baseColWidth="10" defaultColWidth="11.42578125" defaultRowHeight="12.75" x14ac:dyDescent="0.2"/>
  <cols>
    <col min="1" max="1" width="14.7109375" customWidth="1"/>
    <col min="2" max="2" width="66" customWidth="1"/>
    <col min="3" max="3" width="18.28515625" hidden="1" customWidth="1"/>
    <col min="4" max="9" width="23.85546875" customWidth="1"/>
  </cols>
  <sheetData>
    <row r="1" spans="1:11" s="30" customFormat="1" ht="13.5" hidden="1" thickBot="1" x14ac:dyDescent="0.25">
      <c r="A1" s="29" t="s">
        <v>122</v>
      </c>
      <c r="C1" s="29" t="s">
        <v>169</v>
      </c>
      <c r="D1" s="30" t="str">
        <f>MID(A1,5,4)</f>
        <v>cció</v>
      </c>
      <c r="E1" s="29" t="str">
        <f>MID(A1,1,3)</f>
        <v>Sel</v>
      </c>
      <c r="F1" s="30" t="str">
        <f>MID(A1,11,3)</f>
        <v>vac</v>
      </c>
      <c r="G1" s="30" t="str">
        <f>IF(E1="001","Enero",IF(E1="002","Febrero",IF(E1="003","Marzo",IF(E1="004","Abril",IF(E1="005","Mayo",IF(E1="006","Junio",IF(E1="007","Julio",IF(E1="008","Agosto",IF(E1="009","Septiembre",IF(E1="010","Octubre",IF(E1="011","Noviembre","Diciembre")))))))))))</f>
        <v>Diciembre</v>
      </c>
      <c r="H1" s="30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Diciembre</v>
      </c>
    </row>
    <row r="2" spans="1:11" ht="18.75" x14ac:dyDescent="0.3">
      <c r="A2" s="38" t="s">
        <v>168</v>
      </c>
      <c r="B2" s="39"/>
      <c r="C2" s="39"/>
      <c r="D2" s="39"/>
      <c r="E2" s="39"/>
      <c r="F2" s="39"/>
      <c r="G2" s="39"/>
      <c r="H2" s="39"/>
      <c r="I2" s="40"/>
    </row>
    <row r="3" spans="1:11" ht="15.75" x14ac:dyDescent="0.2">
      <c r="A3" s="41" t="s">
        <v>5</v>
      </c>
      <c r="B3" s="42"/>
      <c r="C3" s="42"/>
      <c r="D3" s="42"/>
      <c r="E3" s="42"/>
      <c r="F3" s="42"/>
      <c r="G3" s="42"/>
      <c r="H3" s="42"/>
      <c r="I3" s="43"/>
    </row>
    <row r="4" spans="1:11" ht="15.75" x14ac:dyDescent="0.2">
      <c r="A4" s="41" t="s">
        <v>6</v>
      </c>
      <c r="B4" s="42"/>
      <c r="C4" s="42"/>
      <c r="D4" s="42"/>
      <c r="E4" s="42"/>
      <c r="F4" s="42"/>
      <c r="G4" s="42"/>
      <c r="H4" s="42"/>
      <c r="I4" s="43"/>
    </row>
    <row r="5" spans="1:11" x14ac:dyDescent="0.2">
      <c r="A5" s="44" t="str">
        <f>IFERROR(CONCATENATE("Del ",1," de ", G1, " al ",DAY(EOMONTH(DATE(D1,F1,1),0))," de ",H1," del ",D1),Fechas!B10)</f>
        <v>Del 1 de Enero al 31 de Marzo del 2022</v>
      </c>
      <c r="B5" s="45"/>
      <c r="C5" s="45"/>
      <c r="D5" s="45"/>
      <c r="E5" s="45"/>
      <c r="F5" s="45"/>
      <c r="G5" s="45"/>
      <c r="H5" s="45"/>
      <c r="I5" s="46"/>
      <c r="J5" s="63"/>
      <c r="K5" s="63"/>
    </row>
    <row r="6" spans="1:11" ht="13.5" thickBot="1" x14ac:dyDescent="0.25">
      <c r="A6" s="47" t="s">
        <v>0</v>
      </c>
      <c r="B6" s="48"/>
      <c r="C6" s="48"/>
      <c r="D6" s="48"/>
      <c r="E6" s="48"/>
      <c r="F6" s="48"/>
      <c r="G6" s="48"/>
      <c r="H6" s="48"/>
      <c r="I6" s="49"/>
      <c r="J6" s="63"/>
      <c r="K6" s="63"/>
    </row>
    <row r="7" spans="1:11" ht="13.5" thickBot="1" x14ac:dyDescent="0.25">
      <c r="A7" s="54" t="s">
        <v>1</v>
      </c>
      <c r="B7" s="55"/>
      <c r="C7" s="25"/>
      <c r="D7" s="58" t="s">
        <v>7</v>
      </c>
      <c r="E7" s="59"/>
      <c r="F7" s="59"/>
      <c r="G7" s="59"/>
      <c r="H7" s="60"/>
      <c r="I7" s="61" t="s">
        <v>8</v>
      </c>
      <c r="J7" s="63"/>
      <c r="K7" s="63"/>
    </row>
    <row r="8" spans="1:11" ht="30" customHeight="1" thickBot="1" x14ac:dyDescent="0.25">
      <c r="A8" s="56"/>
      <c r="B8" s="57"/>
      <c r="C8" s="21" t="s">
        <v>74</v>
      </c>
      <c r="D8" s="26" t="s">
        <v>2</v>
      </c>
      <c r="E8" s="26" t="s">
        <v>9</v>
      </c>
      <c r="F8" s="21" t="s">
        <v>10</v>
      </c>
      <c r="G8" s="21" t="s">
        <v>3</v>
      </c>
      <c r="H8" s="21" t="s">
        <v>4</v>
      </c>
      <c r="I8" s="62"/>
      <c r="J8" s="63"/>
      <c r="K8" s="63"/>
    </row>
    <row r="9" spans="1:11" x14ac:dyDescent="0.2">
      <c r="A9" s="64" t="s">
        <v>206</v>
      </c>
      <c r="B9" s="65"/>
      <c r="C9" s="24">
        <f t="shared" ref="C9" si="0">C10+C18+C28+C38+C48+C58+C62+C70+C74</f>
        <v>315300</v>
      </c>
      <c r="D9" s="17">
        <v>39163527917</v>
      </c>
      <c r="E9" s="17">
        <v>-661973481.89999998</v>
      </c>
      <c r="F9" s="17">
        <v>7881310792.0799999</v>
      </c>
      <c r="G9" s="17">
        <v>7881521368.1700001</v>
      </c>
      <c r="H9" s="17">
        <v>7377237218.2000008</v>
      </c>
      <c r="I9" s="12">
        <v>-212415.40999984741</v>
      </c>
      <c r="J9" s="63"/>
      <c r="K9" s="63"/>
    </row>
    <row r="10" spans="1:11" x14ac:dyDescent="0.2">
      <c r="A10" s="50" t="s">
        <v>207</v>
      </c>
      <c r="B10" s="51"/>
      <c r="C10" s="6">
        <f t="shared" ref="C10" si="1">SUM(C11:C17)</f>
        <v>9800</v>
      </c>
      <c r="D10" s="13">
        <v>12763753666</v>
      </c>
      <c r="E10" s="13">
        <v>-1152224045.3499999</v>
      </c>
      <c r="F10" s="13">
        <v>2094556568.96</v>
      </c>
      <c r="G10" s="13">
        <v>2094767145.0499997</v>
      </c>
      <c r="H10" s="13">
        <v>1800193758.5899999</v>
      </c>
      <c r="I10" s="13">
        <v>-212415.40999984741</v>
      </c>
    </row>
    <row r="11" spans="1:11" x14ac:dyDescent="0.2">
      <c r="A11" s="1"/>
      <c r="B11" s="2" t="s">
        <v>11</v>
      </c>
      <c r="C11" s="11">
        <v>1100</v>
      </c>
      <c r="D11" s="14">
        <v>5951989718</v>
      </c>
      <c r="E11" s="14">
        <v>-131532327.36</v>
      </c>
      <c r="F11" s="14">
        <v>905646693.56000006</v>
      </c>
      <c r="G11" s="14">
        <v>905857269.64999998</v>
      </c>
      <c r="H11" s="14">
        <v>765537319.52999997</v>
      </c>
      <c r="I11" s="14">
        <v>-210576.08999991417</v>
      </c>
    </row>
    <row r="12" spans="1:11" x14ac:dyDescent="0.2">
      <c r="A12" s="1"/>
      <c r="B12" s="2" t="s">
        <v>12</v>
      </c>
      <c r="C12" s="6">
        <v>1200</v>
      </c>
      <c r="D12" s="14">
        <v>196168416</v>
      </c>
      <c r="E12" s="14">
        <v>-18555140.68</v>
      </c>
      <c r="F12" s="14">
        <v>26534591.399999999</v>
      </c>
      <c r="G12" s="14">
        <v>26534591.399999999</v>
      </c>
      <c r="H12" s="14">
        <v>23213340.469999999</v>
      </c>
      <c r="I12" s="14">
        <v>0</v>
      </c>
    </row>
    <row r="13" spans="1:11" x14ac:dyDescent="0.2">
      <c r="A13" s="1"/>
      <c r="B13" s="2" t="s">
        <v>13</v>
      </c>
      <c r="C13" s="6">
        <v>1300</v>
      </c>
      <c r="D13" s="14">
        <v>2815791858</v>
      </c>
      <c r="E13" s="14">
        <v>-824986619.37</v>
      </c>
      <c r="F13" s="14">
        <v>281624151.69999999</v>
      </c>
      <c r="G13" s="14">
        <v>281624151.69999999</v>
      </c>
      <c r="H13" s="14">
        <v>251412612.08000001</v>
      </c>
      <c r="I13" s="14">
        <v>0</v>
      </c>
    </row>
    <row r="14" spans="1:11" x14ac:dyDescent="0.2">
      <c r="A14" s="1"/>
      <c r="B14" s="2" t="s">
        <v>14</v>
      </c>
      <c r="C14" s="6">
        <v>1400</v>
      </c>
      <c r="D14" s="14">
        <v>1842697243</v>
      </c>
      <c r="E14" s="14">
        <v>-38132996.859999999</v>
      </c>
      <c r="F14" s="14">
        <v>407410410.33999997</v>
      </c>
      <c r="G14" s="14">
        <v>407410410.33999997</v>
      </c>
      <c r="H14" s="14">
        <v>407410410.33999997</v>
      </c>
      <c r="I14" s="14">
        <v>0</v>
      </c>
    </row>
    <row r="15" spans="1:11" x14ac:dyDescent="0.2">
      <c r="A15" s="1"/>
      <c r="B15" s="2" t="s">
        <v>15</v>
      </c>
      <c r="C15" s="6">
        <v>1500</v>
      </c>
      <c r="D15" s="14">
        <v>1729768095</v>
      </c>
      <c r="E15" s="14">
        <v>-90561771.099999994</v>
      </c>
      <c r="F15" s="14">
        <v>473301447.36000001</v>
      </c>
      <c r="G15" s="14">
        <v>473301447.36000001</v>
      </c>
      <c r="H15" s="14">
        <v>352580801.56999999</v>
      </c>
      <c r="I15" s="14">
        <v>0</v>
      </c>
    </row>
    <row r="16" spans="1:11" x14ac:dyDescent="0.2">
      <c r="A16" s="1"/>
      <c r="B16" s="2" t="s">
        <v>16</v>
      </c>
      <c r="C16" s="6">
        <v>1600</v>
      </c>
      <c r="D16" s="14">
        <v>155127372</v>
      </c>
      <c r="E16" s="14">
        <v>-32449618.98</v>
      </c>
      <c r="F16" s="14">
        <v>0</v>
      </c>
      <c r="G16" s="14">
        <v>0</v>
      </c>
      <c r="H16" s="14">
        <v>0</v>
      </c>
      <c r="I16" s="14">
        <v>0</v>
      </c>
    </row>
    <row r="17" spans="1:9" x14ac:dyDescent="0.2">
      <c r="A17" s="1"/>
      <c r="B17" s="2" t="s">
        <v>17</v>
      </c>
      <c r="C17" s="6">
        <v>1700</v>
      </c>
      <c r="D17" s="14">
        <v>72210964</v>
      </c>
      <c r="E17" s="14">
        <v>-16005571</v>
      </c>
      <c r="F17" s="14">
        <v>39274.6</v>
      </c>
      <c r="G17" s="14">
        <v>39274.6</v>
      </c>
      <c r="H17" s="14">
        <v>39274.6</v>
      </c>
      <c r="I17" s="14">
        <v>0</v>
      </c>
    </row>
    <row r="18" spans="1:9" x14ac:dyDescent="0.2">
      <c r="A18" s="50" t="s">
        <v>208</v>
      </c>
      <c r="B18" s="51"/>
      <c r="C18" s="6">
        <f t="shared" ref="C18" si="2">SUM(C19:C27)</f>
        <v>22500</v>
      </c>
      <c r="D18" s="13">
        <v>511043240</v>
      </c>
      <c r="E18" s="13">
        <v>-310194.88999999966</v>
      </c>
      <c r="F18" s="13">
        <v>72735607.510000005</v>
      </c>
      <c r="G18" s="13">
        <v>72735607.510000005</v>
      </c>
      <c r="H18" s="13">
        <v>41601475.600000001</v>
      </c>
      <c r="I18" s="13">
        <v>0</v>
      </c>
    </row>
    <row r="19" spans="1:9" x14ac:dyDescent="0.2">
      <c r="A19" s="1"/>
      <c r="B19" s="2" t="s">
        <v>18</v>
      </c>
      <c r="C19" s="6">
        <v>2100</v>
      </c>
      <c r="D19" s="14">
        <v>58749678</v>
      </c>
      <c r="E19" s="14">
        <v>390740.83</v>
      </c>
      <c r="F19" s="14">
        <v>1976869.47</v>
      </c>
      <c r="G19" s="14">
        <v>1976869.47</v>
      </c>
      <c r="H19" s="14">
        <v>1584769.11</v>
      </c>
      <c r="I19" s="14">
        <v>0</v>
      </c>
    </row>
    <row r="20" spans="1:9" x14ac:dyDescent="0.2">
      <c r="A20" s="1"/>
      <c r="B20" s="2" t="s">
        <v>19</v>
      </c>
      <c r="C20" s="6">
        <v>2200</v>
      </c>
      <c r="D20" s="14">
        <v>218912012</v>
      </c>
      <c r="E20" s="14">
        <v>-107841.66</v>
      </c>
      <c r="F20" s="14">
        <v>46995963.840000004</v>
      </c>
      <c r="G20" s="14">
        <v>46995963.840000004</v>
      </c>
      <c r="H20" s="14">
        <v>16767190.85</v>
      </c>
      <c r="I20" s="14">
        <v>0</v>
      </c>
    </row>
    <row r="21" spans="1:9" x14ac:dyDescent="0.2">
      <c r="A21" s="1"/>
      <c r="B21" s="2" t="s">
        <v>20</v>
      </c>
      <c r="C21" s="6">
        <v>2300</v>
      </c>
      <c r="D21" s="14">
        <v>519728</v>
      </c>
      <c r="E21" s="14">
        <v>-84842.14</v>
      </c>
      <c r="F21" s="14">
        <v>1166</v>
      </c>
      <c r="G21" s="14">
        <v>1166</v>
      </c>
      <c r="H21" s="14">
        <v>1166</v>
      </c>
      <c r="I21" s="14">
        <v>0</v>
      </c>
    </row>
    <row r="22" spans="1:9" x14ac:dyDescent="0.2">
      <c r="A22" s="1"/>
      <c r="B22" s="2" t="s">
        <v>21</v>
      </c>
      <c r="C22" s="6">
        <v>2400</v>
      </c>
      <c r="D22" s="14">
        <v>13709020</v>
      </c>
      <c r="E22" s="14">
        <v>463080.03</v>
      </c>
      <c r="F22" s="14">
        <v>753396.5</v>
      </c>
      <c r="G22" s="14">
        <v>753396.5</v>
      </c>
      <c r="H22" s="14">
        <v>647326.62</v>
      </c>
      <c r="I22" s="14">
        <v>0</v>
      </c>
    </row>
    <row r="23" spans="1:9" x14ac:dyDescent="0.2">
      <c r="A23" s="1"/>
      <c r="B23" s="2" t="s">
        <v>22</v>
      </c>
      <c r="C23" s="6">
        <v>2500</v>
      </c>
      <c r="D23" s="14">
        <v>9419508</v>
      </c>
      <c r="E23" s="14">
        <v>-654446.17000000004</v>
      </c>
      <c r="F23" s="14">
        <v>37942.29</v>
      </c>
      <c r="G23" s="14">
        <v>37942.29</v>
      </c>
      <c r="H23" s="14">
        <v>35012.67</v>
      </c>
      <c r="I23" s="14">
        <v>0</v>
      </c>
    </row>
    <row r="24" spans="1:9" x14ac:dyDescent="0.2">
      <c r="A24" s="1"/>
      <c r="B24" s="2" t="s">
        <v>23</v>
      </c>
      <c r="C24" s="6">
        <v>2600</v>
      </c>
      <c r="D24" s="14">
        <v>143291108</v>
      </c>
      <c r="E24" s="14">
        <v>-3147025.83</v>
      </c>
      <c r="F24" s="14">
        <v>22361364.52</v>
      </c>
      <c r="G24" s="14">
        <v>22361364.52</v>
      </c>
      <c r="H24" s="14">
        <v>22159978.469999999</v>
      </c>
      <c r="I24" s="14">
        <v>0</v>
      </c>
    </row>
    <row r="25" spans="1:9" x14ac:dyDescent="0.2">
      <c r="A25" s="1"/>
      <c r="B25" s="2" t="s">
        <v>24</v>
      </c>
      <c r="C25" s="6">
        <v>2700</v>
      </c>
      <c r="D25" s="14">
        <v>47465643</v>
      </c>
      <c r="E25" s="14">
        <v>-1382729.41</v>
      </c>
      <c r="F25" s="14">
        <v>204578.49</v>
      </c>
      <c r="G25" s="14">
        <v>204578.49</v>
      </c>
      <c r="H25" s="14">
        <v>176512.1</v>
      </c>
      <c r="I25" s="14">
        <v>0</v>
      </c>
    </row>
    <row r="26" spans="1:9" x14ac:dyDescent="0.2">
      <c r="A26" s="1"/>
      <c r="B26" s="2" t="s">
        <v>25</v>
      </c>
      <c r="C26" s="6">
        <v>2800</v>
      </c>
      <c r="D26" s="14">
        <v>2301182</v>
      </c>
      <c r="E26" s="14">
        <v>3508409.71</v>
      </c>
      <c r="F26" s="14">
        <v>0</v>
      </c>
      <c r="G26" s="14">
        <v>0</v>
      </c>
      <c r="H26" s="14">
        <v>0</v>
      </c>
      <c r="I26" s="14">
        <v>0</v>
      </c>
    </row>
    <row r="27" spans="1:9" x14ac:dyDescent="0.2">
      <c r="A27" s="1"/>
      <c r="B27" s="2" t="s">
        <v>26</v>
      </c>
      <c r="C27" s="6">
        <v>2900</v>
      </c>
      <c r="D27" s="14">
        <v>16675361</v>
      </c>
      <c r="E27" s="14">
        <v>704459.75</v>
      </c>
      <c r="F27" s="14">
        <v>404326.40000000002</v>
      </c>
      <c r="G27" s="14">
        <v>404326.40000000002</v>
      </c>
      <c r="H27" s="14">
        <v>229519.78</v>
      </c>
      <c r="I27" s="14">
        <v>0</v>
      </c>
    </row>
    <row r="28" spans="1:9" x14ac:dyDescent="0.2">
      <c r="A28" s="50" t="s">
        <v>209</v>
      </c>
      <c r="B28" s="51"/>
      <c r="C28" s="6">
        <f t="shared" ref="C28" si="3">SUM(C29:C37)</f>
        <v>31500</v>
      </c>
      <c r="D28" s="13">
        <v>2302344028</v>
      </c>
      <c r="E28" s="13">
        <v>30040701.41</v>
      </c>
      <c r="F28" s="13">
        <v>377062552.68000001</v>
      </c>
      <c r="G28" s="13">
        <v>377062552.68000001</v>
      </c>
      <c r="H28" s="13">
        <v>289050947.96999997</v>
      </c>
      <c r="I28" s="13">
        <v>0</v>
      </c>
    </row>
    <row r="29" spans="1:9" x14ac:dyDescent="0.2">
      <c r="A29" s="1"/>
      <c r="B29" s="2" t="s">
        <v>27</v>
      </c>
      <c r="C29" s="6">
        <v>3100</v>
      </c>
      <c r="D29" s="14">
        <v>205661935</v>
      </c>
      <c r="E29" s="14">
        <v>8219997.21</v>
      </c>
      <c r="F29" s="14">
        <v>38334827.859999999</v>
      </c>
      <c r="G29" s="14">
        <v>38334827.859999999</v>
      </c>
      <c r="H29" s="14">
        <v>28368288.91</v>
      </c>
      <c r="I29" s="14">
        <v>0</v>
      </c>
    </row>
    <row r="30" spans="1:9" x14ac:dyDescent="0.2">
      <c r="A30" s="1"/>
      <c r="B30" s="2" t="s">
        <v>28</v>
      </c>
      <c r="C30" s="6">
        <v>3200</v>
      </c>
      <c r="D30" s="14">
        <v>250471311</v>
      </c>
      <c r="E30" s="14">
        <v>-5333978.25</v>
      </c>
      <c r="F30" s="14">
        <v>1560982.17</v>
      </c>
      <c r="G30" s="14">
        <v>1560982.17</v>
      </c>
      <c r="H30" s="14">
        <v>1219632.1100000001</v>
      </c>
      <c r="I30" s="14">
        <v>0</v>
      </c>
    </row>
    <row r="31" spans="1:9" x14ac:dyDescent="0.2">
      <c r="A31" s="1"/>
      <c r="B31" s="2" t="s">
        <v>29</v>
      </c>
      <c r="C31" s="6">
        <v>3300</v>
      </c>
      <c r="D31" s="14">
        <v>210942904</v>
      </c>
      <c r="E31" s="14">
        <v>-9130972.7599999998</v>
      </c>
      <c r="F31" s="14">
        <v>7336212.4000000004</v>
      </c>
      <c r="G31" s="14">
        <v>7336212.4000000004</v>
      </c>
      <c r="H31" s="14">
        <v>5812914.21</v>
      </c>
      <c r="I31" s="14">
        <v>0</v>
      </c>
    </row>
    <row r="32" spans="1:9" x14ac:dyDescent="0.2">
      <c r="A32" s="1"/>
      <c r="B32" s="2" t="s">
        <v>30</v>
      </c>
      <c r="C32" s="6">
        <v>3400</v>
      </c>
      <c r="D32" s="14">
        <v>39015244</v>
      </c>
      <c r="E32" s="14">
        <v>-1079411.76</v>
      </c>
      <c r="F32" s="14">
        <v>1038426.02</v>
      </c>
      <c r="G32" s="14">
        <v>1038426.02</v>
      </c>
      <c r="H32" s="14">
        <v>154867.79999999999</v>
      </c>
      <c r="I32" s="14">
        <v>0</v>
      </c>
    </row>
    <row r="33" spans="1:9" x14ac:dyDescent="0.2">
      <c r="A33" s="1"/>
      <c r="B33" s="2" t="s">
        <v>31</v>
      </c>
      <c r="C33" s="6">
        <v>3500</v>
      </c>
      <c r="D33" s="14">
        <v>79768916</v>
      </c>
      <c r="E33" s="14">
        <v>-6852080.7800000003</v>
      </c>
      <c r="F33" s="14">
        <v>2832520.82</v>
      </c>
      <c r="G33" s="14">
        <v>2832520.82</v>
      </c>
      <c r="H33" s="14">
        <v>2083868.68</v>
      </c>
      <c r="I33" s="14">
        <v>0</v>
      </c>
    </row>
    <row r="34" spans="1:9" x14ac:dyDescent="0.2">
      <c r="A34" s="1"/>
      <c r="B34" s="2" t="s">
        <v>32</v>
      </c>
      <c r="C34" s="6">
        <v>3600</v>
      </c>
      <c r="D34" s="14">
        <v>112302415</v>
      </c>
      <c r="E34" s="14">
        <v>380109.99</v>
      </c>
      <c r="F34" s="14">
        <v>1015135.43</v>
      </c>
      <c r="G34" s="14">
        <v>1015135.43</v>
      </c>
      <c r="H34" s="14">
        <v>740135.43</v>
      </c>
      <c r="I34" s="14">
        <v>0</v>
      </c>
    </row>
    <row r="35" spans="1:9" x14ac:dyDescent="0.2">
      <c r="A35" s="1"/>
      <c r="B35" s="2" t="s">
        <v>33</v>
      </c>
      <c r="C35" s="6">
        <v>3700</v>
      </c>
      <c r="D35" s="14">
        <v>40957866</v>
      </c>
      <c r="E35" s="14">
        <v>-1791448.24</v>
      </c>
      <c r="F35" s="14">
        <v>2098227.7799999998</v>
      </c>
      <c r="G35" s="14">
        <v>2098227.7799999998</v>
      </c>
      <c r="H35" s="14">
        <v>1596160.62</v>
      </c>
      <c r="I35" s="14">
        <v>0</v>
      </c>
    </row>
    <row r="36" spans="1:9" x14ac:dyDescent="0.2">
      <c r="A36" s="1"/>
      <c r="B36" s="2" t="s">
        <v>34</v>
      </c>
      <c r="C36" s="6">
        <v>3800</v>
      </c>
      <c r="D36" s="14">
        <v>36399195</v>
      </c>
      <c r="E36" s="14">
        <v>9773760.3200000003</v>
      </c>
      <c r="F36" s="14">
        <v>12503306.57</v>
      </c>
      <c r="G36" s="14">
        <v>12503306.57</v>
      </c>
      <c r="H36" s="14">
        <v>11407762.15</v>
      </c>
      <c r="I36" s="14">
        <v>0</v>
      </c>
    </row>
    <row r="37" spans="1:9" x14ac:dyDescent="0.2">
      <c r="A37" s="1"/>
      <c r="B37" s="2" t="s">
        <v>35</v>
      </c>
      <c r="C37" s="6">
        <v>3900</v>
      </c>
      <c r="D37" s="14">
        <v>1326824242</v>
      </c>
      <c r="E37" s="14">
        <v>35854725.68</v>
      </c>
      <c r="F37" s="14">
        <v>310342913.63</v>
      </c>
      <c r="G37" s="14">
        <v>310342913.63</v>
      </c>
      <c r="H37" s="14">
        <v>237667318.06</v>
      </c>
      <c r="I37" s="14">
        <v>0</v>
      </c>
    </row>
    <row r="38" spans="1:9" x14ac:dyDescent="0.2">
      <c r="A38" s="50" t="s">
        <v>210</v>
      </c>
      <c r="B38" s="51"/>
      <c r="C38" s="6">
        <f t="shared" ref="C38" si="4">SUM(C39:C47)</f>
        <v>40500</v>
      </c>
      <c r="D38" s="13">
        <v>12718051493</v>
      </c>
      <c r="E38" s="13">
        <v>132792487.84999999</v>
      </c>
      <c r="F38" s="13">
        <v>3050600842.7599998</v>
      </c>
      <c r="G38" s="13">
        <v>3050600842.7599998</v>
      </c>
      <c r="H38" s="13">
        <v>2960058348.8699999</v>
      </c>
      <c r="I38" s="13">
        <v>0</v>
      </c>
    </row>
    <row r="39" spans="1:9" x14ac:dyDescent="0.2">
      <c r="A39" s="1"/>
      <c r="B39" s="2" t="s">
        <v>36</v>
      </c>
      <c r="C39" s="6">
        <v>4100</v>
      </c>
      <c r="D39" s="14">
        <v>6118380560</v>
      </c>
      <c r="E39" s="14">
        <v>21687281.030000001</v>
      </c>
      <c r="F39" s="14">
        <v>1592785696.5699999</v>
      </c>
      <c r="G39" s="14">
        <v>1592785696.5699999</v>
      </c>
      <c r="H39" s="14">
        <v>1589980668.3499999</v>
      </c>
      <c r="I39" s="14">
        <v>0</v>
      </c>
    </row>
    <row r="40" spans="1:9" x14ac:dyDescent="0.2">
      <c r="A40" s="1"/>
      <c r="B40" s="2" t="s">
        <v>37</v>
      </c>
      <c r="C40" s="6">
        <v>4200</v>
      </c>
      <c r="D40" s="14">
        <v>5343316017</v>
      </c>
      <c r="E40" s="14">
        <v>20915941.66</v>
      </c>
      <c r="F40" s="14">
        <v>1305372401.1700001</v>
      </c>
      <c r="G40" s="14">
        <v>1305372401.1700001</v>
      </c>
      <c r="H40" s="14">
        <v>1221340065.1600001</v>
      </c>
      <c r="I40" s="14">
        <v>0</v>
      </c>
    </row>
    <row r="41" spans="1:9" x14ac:dyDescent="0.2">
      <c r="A41" s="1"/>
      <c r="B41" s="2" t="s">
        <v>38</v>
      </c>
      <c r="C41" s="6">
        <v>4300</v>
      </c>
      <c r="D41" s="14">
        <v>661869462</v>
      </c>
      <c r="E41" s="14">
        <v>-28320120.100000001</v>
      </c>
      <c r="F41" s="14">
        <v>11032626.970000001</v>
      </c>
      <c r="G41" s="14">
        <v>11032626.970000001</v>
      </c>
      <c r="H41" s="14">
        <v>10989692.310000001</v>
      </c>
      <c r="I41" s="14">
        <v>0</v>
      </c>
    </row>
    <row r="42" spans="1:9" x14ac:dyDescent="0.2">
      <c r="A42" s="1"/>
      <c r="B42" s="2" t="s">
        <v>39</v>
      </c>
      <c r="C42" s="6">
        <v>4400</v>
      </c>
      <c r="D42" s="14">
        <v>565367510</v>
      </c>
      <c r="E42" s="14">
        <v>110819686.38</v>
      </c>
      <c r="F42" s="14">
        <v>135960219.00999999</v>
      </c>
      <c r="G42" s="14">
        <v>135960219.00999999</v>
      </c>
      <c r="H42" s="14">
        <v>134931175.22999999</v>
      </c>
      <c r="I42" s="14">
        <v>0</v>
      </c>
    </row>
    <row r="43" spans="1:9" x14ac:dyDescent="0.2">
      <c r="A43" s="1"/>
      <c r="B43" s="2" t="s">
        <v>40</v>
      </c>
      <c r="C43" s="6">
        <v>4500</v>
      </c>
      <c r="D43" s="14">
        <v>6167804</v>
      </c>
      <c r="E43" s="14">
        <v>189698.88</v>
      </c>
      <c r="F43" s="14">
        <v>281056.26</v>
      </c>
      <c r="G43" s="14">
        <v>281056.26</v>
      </c>
      <c r="H43" s="14">
        <v>281055.93</v>
      </c>
      <c r="I43" s="14">
        <v>0</v>
      </c>
    </row>
    <row r="44" spans="1:9" x14ac:dyDescent="0.2">
      <c r="A44" s="1"/>
      <c r="B44" s="2" t="s">
        <v>41</v>
      </c>
      <c r="C44" s="6">
        <v>4600</v>
      </c>
      <c r="D44" s="14">
        <v>22850140</v>
      </c>
      <c r="E44" s="14">
        <v>7500000</v>
      </c>
      <c r="F44" s="14">
        <v>5168842.78</v>
      </c>
      <c r="G44" s="14">
        <v>5168842.78</v>
      </c>
      <c r="H44" s="14">
        <v>2535691.89</v>
      </c>
      <c r="I44" s="14">
        <v>0</v>
      </c>
    </row>
    <row r="45" spans="1:9" x14ac:dyDescent="0.2">
      <c r="A45" s="1"/>
      <c r="B45" s="2" t="s">
        <v>42</v>
      </c>
      <c r="C45" s="6">
        <v>4700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</row>
    <row r="46" spans="1:9" x14ac:dyDescent="0.2">
      <c r="A46" s="1"/>
      <c r="B46" s="2" t="s">
        <v>43</v>
      </c>
      <c r="C46" s="6">
        <v>4800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</row>
    <row r="47" spans="1:9" x14ac:dyDescent="0.2">
      <c r="A47" s="1"/>
      <c r="B47" s="2" t="s">
        <v>44</v>
      </c>
      <c r="C47" s="6">
        <v>4900</v>
      </c>
      <c r="D47" s="14">
        <v>100000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</row>
    <row r="48" spans="1:9" x14ac:dyDescent="0.2">
      <c r="A48" s="50" t="s">
        <v>211</v>
      </c>
      <c r="B48" s="51"/>
      <c r="C48" s="6">
        <f t="shared" ref="C48" si="5">SUM(C49:C57)</f>
        <v>49500</v>
      </c>
      <c r="D48" s="13">
        <v>37360714</v>
      </c>
      <c r="E48" s="13">
        <v>29270659.149999999</v>
      </c>
      <c r="F48" s="13">
        <v>22533</v>
      </c>
      <c r="G48" s="13">
        <v>22533</v>
      </c>
      <c r="H48" s="13">
        <v>0</v>
      </c>
      <c r="I48" s="13">
        <v>0</v>
      </c>
    </row>
    <row r="49" spans="1:9" x14ac:dyDescent="0.2">
      <c r="A49" s="1"/>
      <c r="B49" s="2" t="s">
        <v>45</v>
      </c>
      <c r="C49" s="6">
        <v>5100</v>
      </c>
      <c r="D49" s="14">
        <v>25021964</v>
      </c>
      <c r="E49" s="14">
        <v>-190342.85</v>
      </c>
      <c r="F49" s="14">
        <v>0</v>
      </c>
      <c r="G49" s="14">
        <v>22533</v>
      </c>
      <c r="H49" s="14">
        <v>0</v>
      </c>
      <c r="I49" s="14">
        <v>0</v>
      </c>
    </row>
    <row r="50" spans="1:9" x14ac:dyDescent="0.2">
      <c r="A50" s="1"/>
      <c r="B50" s="2" t="s">
        <v>46</v>
      </c>
      <c r="C50" s="6">
        <v>5200</v>
      </c>
      <c r="D50" s="14">
        <v>1385000</v>
      </c>
      <c r="E50" s="14">
        <v>-70005</v>
      </c>
      <c r="F50" s="14">
        <v>0</v>
      </c>
      <c r="G50" s="14">
        <v>0</v>
      </c>
      <c r="H50" s="14">
        <v>0</v>
      </c>
      <c r="I50" s="14">
        <v>0</v>
      </c>
    </row>
    <row r="51" spans="1:9" x14ac:dyDescent="0.2">
      <c r="A51" s="1"/>
      <c r="B51" s="2" t="s">
        <v>47</v>
      </c>
      <c r="C51" s="6">
        <v>5300</v>
      </c>
      <c r="D51" s="14">
        <v>0</v>
      </c>
      <c r="E51" s="14">
        <v>19731</v>
      </c>
      <c r="F51" s="14">
        <v>0</v>
      </c>
      <c r="G51" s="14">
        <v>0</v>
      </c>
      <c r="H51" s="14">
        <v>0</v>
      </c>
      <c r="I51" s="14">
        <v>0</v>
      </c>
    </row>
    <row r="52" spans="1:9" x14ac:dyDescent="0.2">
      <c r="A52" s="1"/>
      <c r="B52" s="2" t="s">
        <v>48</v>
      </c>
      <c r="C52" s="6">
        <v>5400</v>
      </c>
      <c r="D52" s="14">
        <v>4393750</v>
      </c>
      <c r="E52" s="14">
        <v>29999998</v>
      </c>
      <c r="F52" s="14">
        <v>0</v>
      </c>
      <c r="G52" s="14">
        <v>0</v>
      </c>
      <c r="H52" s="14">
        <v>0</v>
      </c>
      <c r="I52" s="14">
        <v>0</v>
      </c>
    </row>
    <row r="53" spans="1:9" x14ac:dyDescent="0.2">
      <c r="A53" s="1"/>
      <c r="B53" s="2" t="s">
        <v>49</v>
      </c>
      <c r="C53" s="6">
        <v>5500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</row>
    <row r="54" spans="1:9" x14ac:dyDescent="0.2">
      <c r="A54" s="1"/>
      <c r="B54" s="2" t="s">
        <v>50</v>
      </c>
      <c r="C54" s="6">
        <v>5600</v>
      </c>
      <c r="D54" s="14">
        <v>3550000</v>
      </c>
      <c r="E54" s="14">
        <v>1978</v>
      </c>
      <c r="F54" s="14">
        <v>0</v>
      </c>
      <c r="G54" s="14">
        <v>0</v>
      </c>
      <c r="H54" s="14">
        <v>0</v>
      </c>
      <c r="I54" s="14">
        <v>0</v>
      </c>
    </row>
    <row r="55" spans="1:9" x14ac:dyDescent="0.2">
      <c r="A55" s="1"/>
      <c r="B55" s="2" t="s">
        <v>51</v>
      </c>
      <c r="C55" s="6">
        <v>5700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</row>
    <row r="56" spans="1:9" x14ac:dyDescent="0.2">
      <c r="A56" s="1"/>
      <c r="B56" s="2" t="s">
        <v>52</v>
      </c>
      <c r="C56" s="6">
        <v>5800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</row>
    <row r="57" spans="1:9" x14ac:dyDescent="0.2">
      <c r="A57" s="1"/>
      <c r="B57" s="2" t="s">
        <v>53</v>
      </c>
      <c r="C57" s="6">
        <v>5900</v>
      </c>
      <c r="D57" s="14">
        <v>3010000</v>
      </c>
      <c r="E57" s="14">
        <v>-490700</v>
      </c>
      <c r="F57" s="14">
        <v>0</v>
      </c>
      <c r="G57" s="14">
        <v>0</v>
      </c>
      <c r="H57" s="14">
        <v>0</v>
      </c>
      <c r="I57" s="14">
        <v>0</v>
      </c>
    </row>
    <row r="58" spans="1:9" x14ac:dyDescent="0.2">
      <c r="A58" s="50" t="s">
        <v>212</v>
      </c>
      <c r="B58" s="51"/>
      <c r="C58" s="6">
        <f t="shared" ref="C58" si="6">SUM(C59:C61)</f>
        <v>18600</v>
      </c>
      <c r="D58" s="13">
        <v>533820292</v>
      </c>
      <c r="E58" s="13">
        <v>32412913.25</v>
      </c>
      <c r="F58" s="13">
        <v>20403431.510000002</v>
      </c>
      <c r="G58" s="13">
        <v>20403431.510000002</v>
      </c>
      <c r="H58" s="13">
        <v>20403431.510000002</v>
      </c>
      <c r="I58" s="13">
        <v>0</v>
      </c>
    </row>
    <row r="59" spans="1:9" x14ac:dyDescent="0.2">
      <c r="A59" s="1"/>
      <c r="B59" s="2" t="s">
        <v>54</v>
      </c>
      <c r="C59" s="6">
        <v>6100</v>
      </c>
      <c r="D59" s="14">
        <v>526720292</v>
      </c>
      <c r="E59" s="14">
        <v>32412913.25</v>
      </c>
      <c r="F59" s="14">
        <v>20403431.510000002</v>
      </c>
      <c r="G59" s="14">
        <v>20403431.510000002</v>
      </c>
      <c r="H59" s="14">
        <v>20403431.510000002</v>
      </c>
      <c r="I59" s="14">
        <v>0</v>
      </c>
    </row>
    <row r="60" spans="1:9" x14ac:dyDescent="0.2">
      <c r="A60" s="1"/>
      <c r="B60" s="2" t="s">
        <v>55</v>
      </c>
      <c r="C60" s="6">
        <v>6200</v>
      </c>
      <c r="D60" s="14">
        <v>7100000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</row>
    <row r="61" spans="1:9" x14ac:dyDescent="0.2">
      <c r="A61" s="1"/>
      <c r="B61" s="2" t="s">
        <v>56</v>
      </c>
      <c r="C61" s="6">
        <v>6300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</row>
    <row r="62" spans="1:9" x14ac:dyDescent="0.2">
      <c r="A62" s="50" t="s">
        <v>213</v>
      </c>
      <c r="B62" s="51"/>
      <c r="C62" s="6">
        <f t="shared" ref="C62" si="7">SUM(C63:C69)</f>
        <v>52000</v>
      </c>
      <c r="D62" s="13">
        <v>1029886858</v>
      </c>
      <c r="E62" s="13">
        <v>-7500000</v>
      </c>
      <c r="F62" s="13">
        <v>0</v>
      </c>
      <c r="G62" s="13">
        <v>0</v>
      </c>
      <c r="H62" s="13">
        <v>0</v>
      </c>
      <c r="I62" s="13">
        <v>0</v>
      </c>
    </row>
    <row r="63" spans="1:9" x14ac:dyDescent="0.2">
      <c r="A63" s="1"/>
      <c r="B63" s="2" t="s">
        <v>57</v>
      </c>
      <c r="C63" s="6">
        <v>7100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</row>
    <row r="64" spans="1:9" x14ac:dyDescent="0.2">
      <c r="A64" s="1"/>
      <c r="B64" s="2" t="s">
        <v>58</v>
      </c>
      <c r="C64" s="6">
        <v>7200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</row>
    <row r="65" spans="1:9" x14ac:dyDescent="0.2">
      <c r="A65" s="1"/>
      <c r="B65" s="2" t="s">
        <v>59</v>
      </c>
      <c r="C65" s="6">
        <v>7300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</row>
    <row r="66" spans="1:9" x14ac:dyDescent="0.2">
      <c r="A66" s="1"/>
      <c r="B66" s="2" t="s">
        <v>60</v>
      </c>
      <c r="C66" s="6">
        <v>7400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</row>
    <row r="67" spans="1:9" x14ac:dyDescent="0.2">
      <c r="A67" s="1"/>
      <c r="B67" s="2" t="s">
        <v>61</v>
      </c>
      <c r="C67" s="6">
        <v>7500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</row>
    <row r="68" spans="1:9" x14ac:dyDescent="0.2">
      <c r="A68" s="1"/>
      <c r="B68" s="2" t="s">
        <v>62</v>
      </c>
      <c r="C68" s="6">
        <v>7600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</row>
    <row r="69" spans="1:9" x14ac:dyDescent="0.2">
      <c r="A69" s="1"/>
      <c r="B69" s="2" t="s">
        <v>63</v>
      </c>
      <c r="C69" s="6">
        <v>7900</v>
      </c>
      <c r="D69" s="14">
        <v>1029886858</v>
      </c>
      <c r="E69" s="14">
        <v>-7500000</v>
      </c>
      <c r="F69" s="14">
        <v>0</v>
      </c>
      <c r="G69" s="14">
        <v>0</v>
      </c>
      <c r="H69" s="14">
        <v>0</v>
      </c>
      <c r="I69" s="14">
        <v>0</v>
      </c>
    </row>
    <row r="70" spans="1:9" x14ac:dyDescent="0.2">
      <c r="A70" s="50" t="s">
        <v>214</v>
      </c>
      <c r="B70" s="51"/>
      <c r="C70" s="6">
        <f t="shared" ref="C70" si="8">SUM(C71:C73)</f>
        <v>24900</v>
      </c>
      <c r="D70" s="13">
        <v>8739160373</v>
      </c>
      <c r="E70" s="13">
        <v>315126634</v>
      </c>
      <c r="F70" s="13">
        <v>2213400614.23</v>
      </c>
      <c r="G70" s="13">
        <v>2213400614.23</v>
      </c>
      <c r="H70" s="13">
        <v>2213400614.23</v>
      </c>
      <c r="I70" s="13">
        <v>0</v>
      </c>
    </row>
    <row r="71" spans="1:9" x14ac:dyDescent="0.2">
      <c r="A71" s="1"/>
      <c r="B71" s="2" t="s">
        <v>64</v>
      </c>
      <c r="C71" s="6">
        <v>8100</v>
      </c>
      <c r="D71" s="14">
        <v>7725665940</v>
      </c>
      <c r="E71" s="14">
        <v>315126634</v>
      </c>
      <c r="F71" s="14">
        <v>2168230192</v>
      </c>
      <c r="G71" s="14">
        <v>2168230192</v>
      </c>
      <c r="H71" s="14">
        <v>2168230192</v>
      </c>
      <c r="I71" s="14">
        <v>0</v>
      </c>
    </row>
    <row r="72" spans="1:9" x14ac:dyDescent="0.2">
      <c r="A72" s="1"/>
      <c r="B72" s="2" t="s">
        <v>65</v>
      </c>
      <c r="C72" s="6">
        <v>8300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</row>
    <row r="73" spans="1:9" x14ac:dyDescent="0.2">
      <c r="A73" s="1"/>
      <c r="B73" s="2" t="s">
        <v>66</v>
      </c>
      <c r="C73" s="6">
        <v>8500</v>
      </c>
      <c r="D73" s="14">
        <v>1013494433</v>
      </c>
      <c r="E73" s="14">
        <v>0</v>
      </c>
      <c r="F73" s="14">
        <v>45170422.229999997</v>
      </c>
      <c r="G73" s="14">
        <v>45170422.229999997</v>
      </c>
      <c r="H73" s="14">
        <v>45170422.229999997</v>
      </c>
      <c r="I73" s="14">
        <v>0</v>
      </c>
    </row>
    <row r="74" spans="1:9" x14ac:dyDescent="0.2">
      <c r="A74" s="50" t="s">
        <v>215</v>
      </c>
      <c r="B74" s="51"/>
      <c r="C74" s="6">
        <f t="shared" ref="C74" si="9">SUM(C75:C81)</f>
        <v>66000</v>
      </c>
      <c r="D74" s="13">
        <v>528107253</v>
      </c>
      <c r="E74" s="13">
        <v>-41582637.32</v>
      </c>
      <c r="F74" s="13">
        <v>52528641.43</v>
      </c>
      <c r="G74" s="13">
        <v>52528641.43</v>
      </c>
      <c r="H74" s="13">
        <v>52528641.43</v>
      </c>
      <c r="I74" s="13">
        <v>0</v>
      </c>
    </row>
    <row r="75" spans="1:9" x14ac:dyDescent="0.2">
      <c r="A75" s="1"/>
      <c r="B75" s="2" t="s">
        <v>67</v>
      </c>
      <c r="C75" s="6">
        <v>9100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</row>
    <row r="76" spans="1:9" x14ac:dyDescent="0.2">
      <c r="A76" s="1"/>
      <c r="B76" s="2" t="s">
        <v>68</v>
      </c>
      <c r="C76" s="6">
        <v>9200</v>
      </c>
      <c r="D76" s="14">
        <v>151194060</v>
      </c>
      <c r="E76" s="14">
        <v>1205827.8700000001</v>
      </c>
      <c r="F76" s="14">
        <v>51459806.5</v>
      </c>
      <c r="G76" s="14">
        <v>51459806.5</v>
      </c>
      <c r="H76" s="14">
        <v>51459806.5</v>
      </c>
      <c r="I76" s="14">
        <v>0</v>
      </c>
    </row>
    <row r="77" spans="1:9" x14ac:dyDescent="0.2">
      <c r="A77" s="1"/>
      <c r="B77" s="2" t="s">
        <v>69</v>
      </c>
      <c r="C77" s="6">
        <v>9300</v>
      </c>
      <c r="D77" s="14">
        <v>7172400</v>
      </c>
      <c r="E77" s="14">
        <v>-1694796.8</v>
      </c>
      <c r="F77" s="14">
        <v>504.6</v>
      </c>
      <c r="G77" s="14">
        <v>504.6</v>
      </c>
      <c r="H77" s="14">
        <v>504.6</v>
      </c>
      <c r="I77" s="14">
        <v>0</v>
      </c>
    </row>
    <row r="78" spans="1:9" x14ac:dyDescent="0.2">
      <c r="A78" s="1"/>
      <c r="B78" s="2" t="s">
        <v>70</v>
      </c>
      <c r="C78" s="6">
        <v>9400</v>
      </c>
      <c r="D78" s="14">
        <v>169740793</v>
      </c>
      <c r="E78" s="14">
        <v>-41093668.390000001</v>
      </c>
      <c r="F78" s="14">
        <v>1068330.33</v>
      </c>
      <c r="G78" s="14">
        <v>1068330.33</v>
      </c>
      <c r="H78" s="14">
        <v>1068330.33</v>
      </c>
      <c r="I78" s="14">
        <v>0</v>
      </c>
    </row>
    <row r="79" spans="1:9" x14ac:dyDescent="0.2">
      <c r="A79" s="1"/>
      <c r="B79" s="2" t="s">
        <v>71</v>
      </c>
      <c r="C79" s="6">
        <v>9500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</row>
    <row r="80" spans="1:9" x14ac:dyDescent="0.2">
      <c r="A80" s="1"/>
      <c r="B80" s="2" t="s">
        <v>72</v>
      </c>
      <c r="C80" s="6">
        <v>9600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</row>
    <row r="81" spans="1:10" x14ac:dyDescent="0.2">
      <c r="A81" s="1"/>
      <c r="B81" s="2" t="s">
        <v>73</v>
      </c>
      <c r="C81" s="6">
        <v>9900</v>
      </c>
      <c r="D81" s="14">
        <v>200000000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</row>
    <row r="82" spans="1:10" ht="13.5" thickBot="1" x14ac:dyDescent="0.25">
      <c r="A82" s="52"/>
      <c r="B82" s="53"/>
      <c r="C82" s="9"/>
      <c r="D82" s="14"/>
      <c r="E82" s="15"/>
      <c r="F82" s="15"/>
      <c r="G82" s="15"/>
      <c r="H82" s="15"/>
      <c r="I82" s="16">
        <v>0</v>
      </c>
    </row>
    <row r="83" spans="1:10" x14ac:dyDescent="0.2">
      <c r="A83" s="64" t="s">
        <v>216</v>
      </c>
      <c r="B83" s="65"/>
      <c r="C83" s="24">
        <f t="shared" ref="C83" si="10">C84+C92+C102+C112+C122+C132+C136+C144+C148</f>
        <v>315300</v>
      </c>
      <c r="D83" s="17">
        <v>42382560387.970001</v>
      </c>
      <c r="E83" s="17">
        <v>140670918.75999999</v>
      </c>
      <c r="F83" s="17">
        <v>9121184492.1999989</v>
      </c>
      <c r="G83" s="17">
        <v>9121186331.5200024</v>
      </c>
      <c r="H83" s="17">
        <v>9003121524.8700008</v>
      </c>
      <c r="I83" s="12">
        <v>0</v>
      </c>
      <c r="J83" s="18"/>
    </row>
    <row r="84" spans="1:10" x14ac:dyDescent="0.2">
      <c r="A84" s="50" t="s">
        <v>207</v>
      </c>
      <c r="B84" s="51"/>
      <c r="C84" s="6">
        <f t="shared" ref="C84" si="11">SUM(C85:C91)</f>
        <v>9800</v>
      </c>
      <c r="D84" s="13">
        <v>18485108472.970001</v>
      </c>
      <c r="E84" s="13">
        <v>311896129.50999999</v>
      </c>
      <c r="F84" s="13">
        <v>4880769331.7799997</v>
      </c>
      <c r="G84" s="13">
        <v>4880771171.1000004</v>
      </c>
      <c r="H84" s="13">
        <v>4762727708.8699999</v>
      </c>
      <c r="I84" s="13">
        <v>0</v>
      </c>
      <c r="J84" s="18"/>
    </row>
    <row r="85" spans="1:10" x14ac:dyDescent="0.2">
      <c r="A85" s="1"/>
      <c r="B85" s="2" t="s">
        <v>11</v>
      </c>
      <c r="C85" s="6">
        <v>1100</v>
      </c>
      <c r="D85" s="14">
        <v>8810930765.9699993</v>
      </c>
      <c r="E85" s="14">
        <v>24658724.870000001</v>
      </c>
      <c r="F85" s="14">
        <v>2420701551.8999996</v>
      </c>
      <c r="G85" s="14">
        <v>2420703391.2199998</v>
      </c>
      <c r="H85" s="14">
        <v>2335914189.46</v>
      </c>
      <c r="I85" s="14">
        <v>-1839.3200001716614</v>
      </c>
      <c r="J85" s="18"/>
    </row>
    <row r="86" spans="1:10" x14ac:dyDescent="0.2">
      <c r="A86" s="1"/>
      <c r="B86" s="2" t="s">
        <v>12</v>
      </c>
      <c r="C86" s="6">
        <v>1200</v>
      </c>
      <c r="D86" s="14">
        <v>8453088</v>
      </c>
      <c r="E86" s="14">
        <v>-2113272</v>
      </c>
      <c r="F86" s="14">
        <v>0</v>
      </c>
      <c r="G86" s="14">
        <v>0</v>
      </c>
      <c r="H86" s="14">
        <v>0</v>
      </c>
      <c r="I86" s="14">
        <v>0</v>
      </c>
      <c r="J86" s="18"/>
    </row>
    <row r="87" spans="1:10" x14ac:dyDescent="0.2">
      <c r="A87" s="1"/>
      <c r="B87" s="2" t="s">
        <v>13</v>
      </c>
      <c r="C87" s="6">
        <v>1300</v>
      </c>
      <c r="D87" s="14">
        <v>2759167562</v>
      </c>
      <c r="E87" s="14">
        <v>73585610.359999999</v>
      </c>
      <c r="F87" s="14">
        <v>947078260.57000005</v>
      </c>
      <c r="G87" s="14">
        <v>947078260.57000005</v>
      </c>
      <c r="H87" s="14">
        <v>945288633.75</v>
      </c>
      <c r="I87" s="14">
        <v>0</v>
      </c>
      <c r="J87" s="18"/>
    </row>
    <row r="88" spans="1:10" x14ac:dyDescent="0.2">
      <c r="A88" s="1"/>
      <c r="B88" s="2" t="s">
        <v>14</v>
      </c>
      <c r="C88" s="6">
        <v>1400</v>
      </c>
      <c r="D88" s="14">
        <v>1564676640</v>
      </c>
      <c r="E88" s="14">
        <v>-85319963.090000004</v>
      </c>
      <c r="F88" s="14">
        <v>305849196.91000003</v>
      </c>
      <c r="G88" s="14">
        <v>305849196.91000003</v>
      </c>
      <c r="H88" s="14">
        <v>305849196.91000003</v>
      </c>
      <c r="I88" s="14">
        <v>0</v>
      </c>
      <c r="J88" s="18"/>
    </row>
    <row r="89" spans="1:10" x14ac:dyDescent="0.2">
      <c r="A89" s="1"/>
      <c r="B89" s="2" t="s">
        <v>15</v>
      </c>
      <c r="C89" s="6">
        <v>1500</v>
      </c>
      <c r="D89" s="14">
        <v>5313229474</v>
      </c>
      <c r="E89" s="14">
        <v>297449474.35000002</v>
      </c>
      <c r="F89" s="14">
        <v>1199347378.8900001</v>
      </c>
      <c r="G89" s="14">
        <v>1199347378.8900001</v>
      </c>
      <c r="H89" s="14">
        <v>1167882745.24</v>
      </c>
      <c r="I89" s="14">
        <v>0</v>
      </c>
      <c r="J89" s="18"/>
    </row>
    <row r="90" spans="1:10" x14ac:dyDescent="0.2">
      <c r="A90" s="1"/>
      <c r="B90" s="2" t="s">
        <v>16</v>
      </c>
      <c r="C90" s="6">
        <v>1600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8"/>
    </row>
    <row r="91" spans="1:10" x14ac:dyDescent="0.2">
      <c r="A91" s="1"/>
      <c r="B91" s="2" t="s">
        <v>17</v>
      </c>
      <c r="C91" s="6">
        <v>1700</v>
      </c>
      <c r="D91" s="14">
        <v>28650943</v>
      </c>
      <c r="E91" s="14">
        <v>3635555.02</v>
      </c>
      <c r="F91" s="14">
        <v>7792943.5099999998</v>
      </c>
      <c r="G91" s="14">
        <v>7792943.5099999998</v>
      </c>
      <c r="H91" s="14">
        <v>7792943.5099999998</v>
      </c>
      <c r="I91" s="14">
        <v>0</v>
      </c>
      <c r="J91" s="18"/>
    </row>
    <row r="92" spans="1:10" x14ac:dyDescent="0.2">
      <c r="A92" s="50" t="s">
        <v>208</v>
      </c>
      <c r="B92" s="51"/>
      <c r="C92" s="6">
        <f t="shared" ref="C92" si="12">SUM(C93:C101)</f>
        <v>22500</v>
      </c>
      <c r="D92" s="13">
        <v>251182758</v>
      </c>
      <c r="E92" s="13">
        <v>-21369490.359999999</v>
      </c>
      <c r="F92" s="13">
        <v>1232605.1000000001</v>
      </c>
      <c r="G92" s="13">
        <v>1232605.1000000001</v>
      </c>
      <c r="H92" s="13">
        <v>1232605.1000000001</v>
      </c>
      <c r="I92" s="13">
        <v>0</v>
      </c>
      <c r="J92" s="18"/>
    </row>
    <row r="93" spans="1:10" x14ac:dyDescent="0.2">
      <c r="A93" s="1"/>
      <c r="B93" s="2" t="s">
        <v>18</v>
      </c>
      <c r="C93" s="6">
        <v>2100</v>
      </c>
      <c r="D93" s="14">
        <v>174141275</v>
      </c>
      <c r="E93" s="14">
        <v>-22250415.370000001</v>
      </c>
      <c r="F93" s="14">
        <v>697535.64</v>
      </c>
      <c r="G93" s="14">
        <v>697535.64</v>
      </c>
      <c r="H93" s="14">
        <v>697535.64</v>
      </c>
      <c r="I93" s="14">
        <v>0</v>
      </c>
      <c r="J93" s="18"/>
    </row>
    <row r="94" spans="1:10" x14ac:dyDescent="0.2">
      <c r="A94" s="1"/>
      <c r="B94" s="2" t="s">
        <v>19</v>
      </c>
      <c r="C94" s="6">
        <v>2200</v>
      </c>
      <c r="D94" s="14">
        <v>48061582</v>
      </c>
      <c r="E94" s="14">
        <v>129278.6</v>
      </c>
      <c r="F94" s="14">
        <v>118476.29</v>
      </c>
      <c r="G94" s="14">
        <v>118476.29</v>
      </c>
      <c r="H94" s="14">
        <v>118476.29</v>
      </c>
      <c r="I94" s="14">
        <v>0</v>
      </c>
      <c r="J94" s="18"/>
    </row>
    <row r="95" spans="1:10" x14ac:dyDescent="0.2">
      <c r="A95" s="1"/>
      <c r="B95" s="2" t="s">
        <v>20</v>
      </c>
      <c r="C95" s="6">
        <v>2300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8"/>
    </row>
    <row r="96" spans="1:10" x14ac:dyDescent="0.2">
      <c r="A96" s="1"/>
      <c r="B96" s="2" t="s">
        <v>21</v>
      </c>
      <c r="C96" s="6">
        <v>2400</v>
      </c>
      <c r="D96" s="14">
        <v>12509014</v>
      </c>
      <c r="E96" s="14">
        <v>118974.01</v>
      </c>
      <c r="F96" s="14">
        <v>10802.92</v>
      </c>
      <c r="G96" s="14">
        <v>10802.92</v>
      </c>
      <c r="H96" s="14">
        <v>10802.92</v>
      </c>
      <c r="I96" s="14">
        <v>0</v>
      </c>
      <c r="J96" s="18"/>
    </row>
    <row r="97" spans="1:10" x14ac:dyDescent="0.2">
      <c r="A97" s="1"/>
      <c r="B97" s="2" t="s">
        <v>22</v>
      </c>
      <c r="C97" s="6">
        <v>2500</v>
      </c>
      <c r="D97" s="14">
        <v>763806</v>
      </c>
      <c r="E97" s="14">
        <v>-8034</v>
      </c>
      <c r="F97" s="14">
        <v>4637</v>
      </c>
      <c r="G97" s="14">
        <v>4637</v>
      </c>
      <c r="H97" s="14">
        <v>4637</v>
      </c>
      <c r="I97" s="14">
        <v>0</v>
      </c>
      <c r="J97" s="18"/>
    </row>
    <row r="98" spans="1:10" x14ac:dyDescent="0.2">
      <c r="A98" s="1"/>
      <c r="B98" s="2" t="s">
        <v>23</v>
      </c>
      <c r="C98" s="6">
        <v>2600</v>
      </c>
      <c r="D98" s="14">
        <v>6442742</v>
      </c>
      <c r="E98" s="14">
        <v>-52004</v>
      </c>
      <c r="F98" s="14">
        <v>364840.79</v>
      </c>
      <c r="G98" s="14">
        <v>364840.79</v>
      </c>
      <c r="H98" s="14">
        <v>364840.79</v>
      </c>
      <c r="I98" s="14">
        <v>0</v>
      </c>
      <c r="J98" s="18"/>
    </row>
    <row r="99" spans="1:10" x14ac:dyDescent="0.2">
      <c r="A99" s="1"/>
      <c r="B99" s="2" t="s">
        <v>24</v>
      </c>
      <c r="C99" s="6">
        <v>2700</v>
      </c>
      <c r="D99" s="14">
        <v>6027236</v>
      </c>
      <c r="E99" s="14">
        <v>500292</v>
      </c>
      <c r="F99" s="14">
        <v>0</v>
      </c>
      <c r="G99" s="14">
        <v>0</v>
      </c>
      <c r="H99" s="14">
        <v>0</v>
      </c>
      <c r="I99" s="14">
        <v>0</v>
      </c>
      <c r="J99" s="18"/>
    </row>
    <row r="100" spans="1:10" x14ac:dyDescent="0.2">
      <c r="A100" s="1"/>
      <c r="B100" s="2" t="s">
        <v>25</v>
      </c>
      <c r="C100" s="6">
        <v>2800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8"/>
    </row>
    <row r="101" spans="1:10" x14ac:dyDescent="0.2">
      <c r="A101" s="1"/>
      <c r="B101" s="2" t="s">
        <v>26</v>
      </c>
      <c r="C101" s="6">
        <v>2900</v>
      </c>
      <c r="D101" s="14">
        <v>3237103</v>
      </c>
      <c r="E101" s="14">
        <v>192418.4</v>
      </c>
      <c r="F101" s="14">
        <v>36312.46</v>
      </c>
      <c r="G101" s="14">
        <v>36312.46</v>
      </c>
      <c r="H101" s="14">
        <v>36312.46</v>
      </c>
      <c r="I101" s="14">
        <v>0</v>
      </c>
      <c r="J101" s="18"/>
    </row>
    <row r="102" spans="1:10" x14ac:dyDescent="0.2">
      <c r="A102" s="50" t="s">
        <v>209</v>
      </c>
      <c r="B102" s="51"/>
      <c r="C102" s="6">
        <f t="shared" ref="C102" si="13">SUM(C103:C111)</f>
        <v>31500</v>
      </c>
      <c r="D102" s="13">
        <v>1707197557</v>
      </c>
      <c r="E102" s="13">
        <v>-94662927.63000001</v>
      </c>
      <c r="F102" s="13">
        <v>284621716.51999998</v>
      </c>
      <c r="G102" s="13">
        <v>284621716.51999998</v>
      </c>
      <c r="H102" s="13">
        <v>284600372.09999996</v>
      </c>
      <c r="I102" s="13">
        <v>0</v>
      </c>
      <c r="J102" s="18"/>
    </row>
    <row r="103" spans="1:10" x14ac:dyDescent="0.2">
      <c r="A103" s="1"/>
      <c r="B103" s="2" t="s">
        <v>27</v>
      </c>
      <c r="C103" s="6">
        <v>3100</v>
      </c>
      <c r="D103" s="14">
        <v>93829092</v>
      </c>
      <c r="E103" s="14">
        <v>-3198328.92</v>
      </c>
      <c r="F103" s="14">
        <v>9073870.4900000002</v>
      </c>
      <c r="G103" s="14">
        <v>9073870.4900000002</v>
      </c>
      <c r="H103" s="14">
        <v>9073870.4900000002</v>
      </c>
      <c r="I103" s="14">
        <v>0</v>
      </c>
      <c r="J103" s="18"/>
    </row>
    <row r="104" spans="1:10" x14ac:dyDescent="0.2">
      <c r="A104" s="1"/>
      <c r="B104" s="2" t="s">
        <v>28</v>
      </c>
      <c r="C104" s="6">
        <v>3200</v>
      </c>
      <c r="D104" s="14">
        <v>31626501</v>
      </c>
      <c r="E104" s="14">
        <v>580000</v>
      </c>
      <c r="F104" s="14">
        <v>4000</v>
      </c>
      <c r="G104" s="14">
        <v>4000</v>
      </c>
      <c r="H104" s="14">
        <v>4000</v>
      </c>
      <c r="I104" s="14">
        <v>0</v>
      </c>
      <c r="J104" s="18"/>
    </row>
    <row r="105" spans="1:10" x14ac:dyDescent="0.2">
      <c r="A105" s="1"/>
      <c r="B105" s="2" t="s">
        <v>29</v>
      </c>
      <c r="C105" s="6">
        <v>3300</v>
      </c>
      <c r="D105" s="14">
        <v>16991061</v>
      </c>
      <c r="E105" s="14">
        <v>5181735.62</v>
      </c>
      <c r="F105" s="14">
        <v>41235.599999999999</v>
      </c>
      <c r="G105" s="14">
        <v>41235.599999999999</v>
      </c>
      <c r="H105" s="14">
        <v>41235.599999999999</v>
      </c>
      <c r="I105" s="14">
        <v>0</v>
      </c>
      <c r="J105" s="18"/>
    </row>
    <row r="106" spans="1:10" x14ac:dyDescent="0.2">
      <c r="A106" s="1"/>
      <c r="B106" s="2" t="s">
        <v>30</v>
      </c>
      <c r="C106" s="6">
        <v>3400</v>
      </c>
      <c r="D106" s="14">
        <v>8463385</v>
      </c>
      <c r="E106" s="14">
        <v>100000</v>
      </c>
      <c r="F106" s="14">
        <v>0</v>
      </c>
      <c r="G106" s="14">
        <v>0</v>
      </c>
      <c r="H106" s="14">
        <v>0</v>
      </c>
      <c r="I106" s="14">
        <v>0</v>
      </c>
      <c r="J106" s="18"/>
    </row>
    <row r="107" spans="1:10" x14ac:dyDescent="0.2">
      <c r="A107" s="1"/>
      <c r="B107" s="2" t="s">
        <v>31</v>
      </c>
      <c r="C107" s="6">
        <v>3500</v>
      </c>
      <c r="D107" s="14">
        <v>51659651</v>
      </c>
      <c r="E107" s="14">
        <v>-1151628.2</v>
      </c>
      <c r="F107" s="14">
        <v>2784</v>
      </c>
      <c r="G107" s="14">
        <v>2784</v>
      </c>
      <c r="H107" s="14">
        <v>2784</v>
      </c>
      <c r="I107" s="14">
        <v>0</v>
      </c>
      <c r="J107" s="18"/>
    </row>
    <row r="108" spans="1:10" x14ac:dyDescent="0.2">
      <c r="A108" s="1"/>
      <c r="B108" s="2" t="s">
        <v>32</v>
      </c>
      <c r="C108" s="6">
        <v>3600</v>
      </c>
      <c r="D108" s="14">
        <v>329997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8"/>
    </row>
    <row r="109" spans="1:10" x14ac:dyDescent="0.2">
      <c r="A109" s="1"/>
      <c r="B109" s="2" t="s">
        <v>33</v>
      </c>
      <c r="C109" s="6">
        <v>3700</v>
      </c>
      <c r="D109" s="14">
        <v>10196837</v>
      </c>
      <c r="E109" s="14">
        <v>-197704</v>
      </c>
      <c r="F109" s="14">
        <v>135557.92000000001</v>
      </c>
      <c r="G109" s="14">
        <v>135557.92000000001</v>
      </c>
      <c r="H109" s="14">
        <v>135557.92000000001</v>
      </c>
      <c r="I109" s="14">
        <v>0</v>
      </c>
      <c r="J109" s="18"/>
    </row>
    <row r="110" spans="1:10" x14ac:dyDescent="0.2">
      <c r="A110" s="1"/>
      <c r="B110" s="2" t="s">
        <v>34</v>
      </c>
      <c r="C110" s="6">
        <v>3800</v>
      </c>
      <c r="D110" s="14">
        <v>11487241</v>
      </c>
      <c r="E110" s="14">
        <v>-852744.01</v>
      </c>
      <c r="F110" s="14">
        <v>210000</v>
      </c>
      <c r="G110" s="14">
        <v>210000</v>
      </c>
      <c r="H110" s="14">
        <v>210000</v>
      </c>
      <c r="I110" s="14">
        <v>0</v>
      </c>
      <c r="J110" s="18"/>
    </row>
    <row r="111" spans="1:10" x14ac:dyDescent="0.2">
      <c r="A111" s="1"/>
      <c r="B111" s="2" t="s">
        <v>35</v>
      </c>
      <c r="C111" s="6">
        <v>3900</v>
      </c>
      <c r="D111" s="14">
        <v>1482613792</v>
      </c>
      <c r="E111" s="14">
        <v>-95124258.120000005</v>
      </c>
      <c r="F111" s="14">
        <v>275154268.50999999</v>
      </c>
      <c r="G111" s="14">
        <v>275154268.50999999</v>
      </c>
      <c r="H111" s="14">
        <v>275132924.08999997</v>
      </c>
      <c r="I111" s="14">
        <v>0</v>
      </c>
      <c r="J111" s="18"/>
    </row>
    <row r="112" spans="1:10" x14ac:dyDescent="0.2">
      <c r="A112" s="50" t="s">
        <v>210</v>
      </c>
      <c r="B112" s="51"/>
      <c r="C112" s="6">
        <f t="shared" ref="C112" si="14">SUM(C113:C121)</f>
        <v>40500</v>
      </c>
      <c r="D112" s="13">
        <v>12698011043</v>
      </c>
      <c r="E112" s="13">
        <v>22916932.469999999</v>
      </c>
      <c r="F112" s="13">
        <v>2263150745.0599999</v>
      </c>
      <c r="G112" s="13">
        <v>2263150745.0599999</v>
      </c>
      <c r="H112" s="13">
        <v>2263150745.0599999</v>
      </c>
      <c r="I112" s="13">
        <v>0</v>
      </c>
      <c r="J112" s="18"/>
    </row>
    <row r="113" spans="1:10" x14ac:dyDescent="0.2">
      <c r="A113" s="1"/>
      <c r="B113" s="2" t="s">
        <v>36</v>
      </c>
      <c r="C113" s="6">
        <v>4100</v>
      </c>
      <c r="D113" s="14">
        <v>2361200147</v>
      </c>
      <c r="E113" s="14">
        <v>-14202776.359999999</v>
      </c>
      <c r="F113" s="14">
        <v>615341421</v>
      </c>
      <c r="G113" s="14">
        <v>615341421</v>
      </c>
      <c r="H113" s="14">
        <v>615341421</v>
      </c>
      <c r="I113" s="14">
        <v>0</v>
      </c>
      <c r="J113" s="18"/>
    </row>
    <row r="114" spans="1:10" x14ac:dyDescent="0.2">
      <c r="A114" s="1"/>
      <c r="B114" s="2" t="s">
        <v>37</v>
      </c>
      <c r="C114" s="6">
        <v>4200</v>
      </c>
      <c r="D114" s="14">
        <v>10336810896</v>
      </c>
      <c r="E114" s="14">
        <v>37119708.829999998</v>
      </c>
      <c r="F114" s="14">
        <v>1647809324.0599999</v>
      </c>
      <c r="G114" s="14">
        <v>1647809324.0599999</v>
      </c>
      <c r="H114" s="14">
        <v>1647809324.0599999</v>
      </c>
      <c r="I114" s="14">
        <v>0</v>
      </c>
      <c r="J114" s="18"/>
    </row>
    <row r="115" spans="1:10" x14ac:dyDescent="0.2">
      <c r="A115" s="1"/>
      <c r="B115" s="2" t="s">
        <v>38</v>
      </c>
      <c r="C115" s="6">
        <v>4300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8"/>
    </row>
    <row r="116" spans="1:10" x14ac:dyDescent="0.2">
      <c r="A116" s="1"/>
      <c r="B116" s="2" t="s">
        <v>39</v>
      </c>
      <c r="C116" s="6">
        <v>4400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8"/>
    </row>
    <row r="117" spans="1:10" x14ac:dyDescent="0.2">
      <c r="A117" s="1"/>
      <c r="B117" s="2" t="s">
        <v>40</v>
      </c>
      <c r="C117" s="6">
        <v>4500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8"/>
    </row>
    <row r="118" spans="1:10" x14ac:dyDescent="0.2">
      <c r="A118" s="1"/>
      <c r="B118" s="2" t="s">
        <v>41</v>
      </c>
      <c r="C118" s="6">
        <v>4600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8"/>
    </row>
    <row r="119" spans="1:10" x14ac:dyDescent="0.2">
      <c r="A119" s="1"/>
      <c r="B119" s="2" t="s">
        <v>42</v>
      </c>
      <c r="C119" s="6">
        <v>4700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8"/>
    </row>
    <row r="120" spans="1:10" x14ac:dyDescent="0.2">
      <c r="A120" s="1"/>
      <c r="B120" s="2" t="s">
        <v>43</v>
      </c>
      <c r="C120" s="6">
        <v>4800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8"/>
    </row>
    <row r="121" spans="1:10" x14ac:dyDescent="0.2">
      <c r="A121" s="1"/>
      <c r="B121" s="2" t="s">
        <v>44</v>
      </c>
      <c r="C121" s="6">
        <v>4900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8"/>
    </row>
    <row r="122" spans="1:10" x14ac:dyDescent="0.2">
      <c r="A122" s="50" t="s">
        <v>211</v>
      </c>
      <c r="B122" s="51"/>
      <c r="C122" s="6">
        <f t="shared" ref="C122" si="15">SUM(C123:C131)</f>
        <v>49500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8"/>
    </row>
    <row r="123" spans="1:10" x14ac:dyDescent="0.2">
      <c r="A123" s="1"/>
      <c r="B123" s="2" t="s">
        <v>45</v>
      </c>
      <c r="C123" s="6">
        <v>5100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8"/>
    </row>
    <row r="124" spans="1:10" x14ac:dyDescent="0.2">
      <c r="A124" s="1"/>
      <c r="B124" s="2" t="s">
        <v>46</v>
      </c>
      <c r="C124" s="6">
        <v>5200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8"/>
    </row>
    <row r="125" spans="1:10" x14ac:dyDescent="0.2">
      <c r="A125" s="1"/>
      <c r="B125" s="2" t="s">
        <v>47</v>
      </c>
      <c r="C125" s="6">
        <v>5300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8"/>
    </row>
    <row r="126" spans="1:10" x14ac:dyDescent="0.2">
      <c r="A126" s="1"/>
      <c r="B126" s="2" t="s">
        <v>48</v>
      </c>
      <c r="C126" s="6">
        <v>5400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8"/>
    </row>
    <row r="127" spans="1:10" x14ac:dyDescent="0.2">
      <c r="A127" s="1"/>
      <c r="B127" s="2" t="s">
        <v>49</v>
      </c>
      <c r="C127" s="6">
        <v>5500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8"/>
    </row>
    <row r="128" spans="1:10" x14ac:dyDescent="0.2">
      <c r="A128" s="1"/>
      <c r="B128" s="2" t="s">
        <v>50</v>
      </c>
      <c r="C128" s="6">
        <v>5600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8"/>
    </row>
    <row r="129" spans="1:11" x14ac:dyDescent="0.2">
      <c r="A129" s="1"/>
      <c r="B129" s="2" t="s">
        <v>51</v>
      </c>
      <c r="C129" s="6">
        <v>5700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8"/>
    </row>
    <row r="130" spans="1:11" x14ac:dyDescent="0.2">
      <c r="A130" s="1"/>
      <c r="B130" s="2" t="s">
        <v>52</v>
      </c>
      <c r="C130" s="6">
        <v>5800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8"/>
    </row>
    <row r="131" spans="1:11" x14ac:dyDescent="0.2">
      <c r="A131" s="1"/>
      <c r="B131" s="2" t="s">
        <v>53</v>
      </c>
      <c r="C131" s="6">
        <v>5900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8"/>
    </row>
    <row r="132" spans="1:11" x14ac:dyDescent="0.2">
      <c r="A132" s="50" t="s">
        <v>212</v>
      </c>
      <c r="B132" s="51"/>
      <c r="C132" s="6">
        <f t="shared" ref="C132" si="16">SUM(C133:C135)</f>
        <v>18600</v>
      </c>
      <c r="D132" s="13">
        <v>371537912</v>
      </c>
      <c r="E132" s="13">
        <v>0</v>
      </c>
      <c r="F132" s="13">
        <v>20154316.300000001</v>
      </c>
      <c r="G132" s="13">
        <v>20154316.300000001</v>
      </c>
      <c r="H132" s="13">
        <v>20154316.300000001</v>
      </c>
      <c r="I132" s="13">
        <v>0</v>
      </c>
      <c r="J132" s="18"/>
    </row>
    <row r="133" spans="1:11" x14ac:dyDescent="0.2">
      <c r="A133" s="1"/>
      <c r="B133" s="2" t="s">
        <v>54</v>
      </c>
      <c r="C133" s="6">
        <v>6100</v>
      </c>
      <c r="D133" s="14">
        <v>371537912</v>
      </c>
      <c r="E133" s="14">
        <v>0</v>
      </c>
      <c r="F133" s="14">
        <v>20154316.300000001</v>
      </c>
      <c r="G133" s="14">
        <v>20154316.300000001</v>
      </c>
      <c r="H133" s="14">
        <v>20154316.300000001</v>
      </c>
      <c r="I133" s="14">
        <v>0</v>
      </c>
      <c r="J133" s="18"/>
    </row>
    <row r="134" spans="1:11" x14ac:dyDescent="0.2">
      <c r="A134" s="1"/>
      <c r="B134" s="2" t="s">
        <v>55</v>
      </c>
      <c r="C134" s="6">
        <v>6200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8"/>
    </row>
    <row r="135" spans="1:11" x14ac:dyDescent="0.2">
      <c r="A135" s="1"/>
      <c r="B135" s="2" t="s">
        <v>56</v>
      </c>
      <c r="C135" s="6">
        <v>6300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8"/>
    </row>
    <row r="136" spans="1:11" x14ac:dyDescent="0.2">
      <c r="A136" s="50" t="s">
        <v>213</v>
      </c>
      <c r="B136" s="51"/>
      <c r="C136" s="6">
        <f t="shared" ref="C136" si="17">SUM(C137:C143)</f>
        <v>52000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8"/>
    </row>
    <row r="137" spans="1:11" x14ac:dyDescent="0.2">
      <c r="A137" s="1"/>
      <c r="B137" s="2" t="s">
        <v>57</v>
      </c>
      <c r="C137" s="6">
        <v>7100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8"/>
    </row>
    <row r="138" spans="1:11" x14ac:dyDescent="0.2">
      <c r="A138" s="1"/>
      <c r="B138" s="2" t="s">
        <v>58</v>
      </c>
      <c r="C138" s="6">
        <v>7200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8"/>
    </row>
    <row r="139" spans="1:11" x14ac:dyDescent="0.2">
      <c r="A139" s="1"/>
      <c r="B139" s="2" t="s">
        <v>59</v>
      </c>
      <c r="C139" s="6">
        <v>7300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8"/>
    </row>
    <row r="140" spans="1:11" x14ac:dyDescent="0.2">
      <c r="A140" s="1"/>
      <c r="B140" s="2" t="s">
        <v>60</v>
      </c>
      <c r="C140" s="6">
        <v>7400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8"/>
    </row>
    <row r="141" spans="1:11" x14ac:dyDescent="0.2">
      <c r="A141" s="1"/>
      <c r="B141" s="2" t="s">
        <v>61</v>
      </c>
      <c r="C141" s="6">
        <v>7500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8"/>
    </row>
    <row r="142" spans="1:11" x14ac:dyDescent="0.2">
      <c r="A142" s="1"/>
      <c r="B142" s="2" t="s">
        <v>62</v>
      </c>
      <c r="C142" s="6">
        <v>7600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4">
        <v>0</v>
      </c>
      <c r="J142" s="18"/>
    </row>
    <row r="143" spans="1:11" x14ac:dyDescent="0.2">
      <c r="A143" s="1"/>
      <c r="B143" s="2" t="s">
        <v>63</v>
      </c>
      <c r="C143" s="6">
        <v>7900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8"/>
    </row>
    <row r="144" spans="1:11" x14ac:dyDescent="0.2">
      <c r="A144" s="50" t="s">
        <v>214</v>
      </c>
      <c r="B144" s="51"/>
      <c r="C144" s="6">
        <f t="shared" ref="C144" si="18">SUM(C145:C147)</f>
        <v>24900</v>
      </c>
      <c r="D144" s="13">
        <v>6665982001</v>
      </c>
      <c r="E144" s="13">
        <v>0</v>
      </c>
      <c r="F144" s="13">
        <v>1209612849</v>
      </c>
      <c r="G144" s="13">
        <v>1209612849</v>
      </c>
      <c r="H144" s="13">
        <v>1209612849</v>
      </c>
      <c r="I144" s="13">
        <v>0</v>
      </c>
      <c r="J144" s="18"/>
      <c r="K144">
        <v>9</v>
      </c>
    </row>
    <row r="145" spans="1:10" x14ac:dyDescent="0.2">
      <c r="A145" s="1"/>
      <c r="B145" s="2" t="s">
        <v>64</v>
      </c>
      <c r="C145" s="6">
        <v>8100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8"/>
    </row>
    <row r="146" spans="1:10" x14ac:dyDescent="0.2">
      <c r="A146" s="1"/>
      <c r="B146" s="2" t="s">
        <v>65</v>
      </c>
      <c r="C146" s="6">
        <v>8300</v>
      </c>
      <c r="D146" s="14">
        <v>6665982001</v>
      </c>
      <c r="E146" s="14">
        <v>0</v>
      </c>
      <c r="F146" s="14">
        <v>1209612849</v>
      </c>
      <c r="G146" s="14">
        <v>1209612849</v>
      </c>
      <c r="H146" s="14">
        <v>1209612849</v>
      </c>
      <c r="I146" s="14">
        <v>0</v>
      </c>
      <c r="J146" s="18"/>
    </row>
    <row r="147" spans="1:10" x14ac:dyDescent="0.2">
      <c r="A147" s="1"/>
      <c r="B147" s="2" t="s">
        <v>66</v>
      </c>
      <c r="C147" s="6">
        <v>8500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8"/>
    </row>
    <row r="148" spans="1:10" x14ac:dyDescent="0.2">
      <c r="A148" s="50" t="s">
        <v>217</v>
      </c>
      <c r="B148" s="51"/>
      <c r="C148" s="6">
        <f t="shared" ref="C148" si="19">SUM(C149:C155)</f>
        <v>66000</v>
      </c>
      <c r="D148" s="13">
        <v>2203540644</v>
      </c>
      <c r="E148" s="13">
        <v>-78109725.230000004</v>
      </c>
      <c r="F148" s="13">
        <v>461642928.44</v>
      </c>
      <c r="G148" s="13">
        <v>461642928.44</v>
      </c>
      <c r="H148" s="13">
        <v>461642928.44</v>
      </c>
      <c r="I148" s="13">
        <v>0</v>
      </c>
      <c r="J148" s="18"/>
    </row>
    <row r="149" spans="1:10" x14ac:dyDescent="0.2">
      <c r="A149" s="1"/>
      <c r="B149" s="2" t="s">
        <v>67</v>
      </c>
      <c r="C149" s="6">
        <v>9100</v>
      </c>
      <c r="D149" s="14">
        <v>610580599</v>
      </c>
      <c r="E149" s="14">
        <v>-2603914.09</v>
      </c>
      <c r="F149" s="14">
        <v>150725357.93000001</v>
      </c>
      <c r="G149" s="14">
        <v>150725357.93000001</v>
      </c>
      <c r="H149" s="14">
        <v>150725357.93000001</v>
      </c>
      <c r="I149" s="14">
        <v>0</v>
      </c>
      <c r="J149" s="18"/>
    </row>
    <row r="150" spans="1:10" x14ac:dyDescent="0.2">
      <c r="A150" s="1"/>
      <c r="B150" s="2" t="s">
        <v>68</v>
      </c>
      <c r="C150" s="6">
        <v>9200</v>
      </c>
      <c r="D150" s="14">
        <v>1592960045</v>
      </c>
      <c r="E150" s="14">
        <v>-75505811.140000001</v>
      </c>
      <c r="F150" s="14">
        <v>310917570.50999999</v>
      </c>
      <c r="G150" s="14">
        <v>310917570.50999999</v>
      </c>
      <c r="H150" s="14">
        <v>310917570.50999999</v>
      </c>
      <c r="I150" s="14">
        <v>0</v>
      </c>
      <c r="J150" s="18"/>
    </row>
    <row r="151" spans="1:10" x14ac:dyDescent="0.2">
      <c r="A151" s="1"/>
      <c r="B151" s="2" t="s">
        <v>69</v>
      </c>
      <c r="C151" s="6">
        <v>9300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8"/>
    </row>
    <row r="152" spans="1:10" x14ac:dyDescent="0.2">
      <c r="A152" s="1"/>
      <c r="B152" s="2" t="s">
        <v>70</v>
      </c>
      <c r="C152" s="6">
        <v>9400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0</v>
      </c>
      <c r="J152" s="18"/>
    </row>
    <row r="153" spans="1:10" x14ac:dyDescent="0.2">
      <c r="A153" s="1"/>
      <c r="B153" s="2" t="s">
        <v>71</v>
      </c>
      <c r="C153" s="6">
        <v>9500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8"/>
    </row>
    <row r="154" spans="1:10" x14ac:dyDescent="0.2">
      <c r="A154" s="1"/>
      <c r="B154" s="2" t="s">
        <v>72</v>
      </c>
      <c r="C154" s="6">
        <v>9600</v>
      </c>
      <c r="D154" s="14">
        <v>0</v>
      </c>
      <c r="E154" s="14">
        <v>0</v>
      </c>
      <c r="F154" s="14">
        <v>0</v>
      </c>
      <c r="G154" s="14">
        <v>0</v>
      </c>
      <c r="H154" s="14">
        <v>0</v>
      </c>
      <c r="I154" s="14">
        <v>0</v>
      </c>
      <c r="J154" s="18"/>
    </row>
    <row r="155" spans="1:10" x14ac:dyDescent="0.2">
      <c r="A155" s="1"/>
      <c r="B155" s="2" t="s">
        <v>73</v>
      </c>
      <c r="C155" s="6">
        <v>9900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8"/>
    </row>
    <row r="156" spans="1:10" x14ac:dyDescent="0.2">
      <c r="A156" s="1"/>
      <c r="B156" s="2"/>
      <c r="C156" s="8"/>
      <c r="D156" s="14"/>
      <c r="E156" s="15"/>
      <c r="F156" s="15"/>
      <c r="G156" s="15"/>
      <c r="H156" s="15"/>
      <c r="I156" s="15">
        <v>0</v>
      </c>
      <c r="J156" s="18"/>
    </row>
    <row r="157" spans="1:10" x14ac:dyDescent="0.2">
      <c r="A157" s="50" t="s">
        <v>218</v>
      </c>
      <c r="B157" s="51"/>
      <c r="C157" s="10">
        <f t="shared" ref="C157" si="20">C9+C83</f>
        <v>630600</v>
      </c>
      <c r="D157" s="13">
        <v>81546088304.970001</v>
      </c>
      <c r="E157" s="13">
        <v>-521302563.13999999</v>
      </c>
      <c r="F157" s="13">
        <v>17002495284.279999</v>
      </c>
      <c r="G157" s="13">
        <v>17002707699.690002</v>
      </c>
      <c r="H157" s="13">
        <v>16380358743.070002</v>
      </c>
      <c r="I157" s="13">
        <v>-212415.40999984741</v>
      </c>
      <c r="J157" s="18"/>
    </row>
    <row r="158" spans="1:10" ht="13.5" thickBot="1" x14ac:dyDescent="0.25">
      <c r="A158" s="3"/>
      <c r="B158" s="5"/>
      <c r="C158" s="9"/>
      <c r="D158" s="7"/>
      <c r="E158" s="4"/>
      <c r="F158" s="4"/>
      <c r="G158" s="4"/>
      <c r="H158" s="4"/>
      <c r="I158" s="4"/>
      <c r="J158" s="18"/>
    </row>
  </sheetData>
  <mergeCells count="31">
    <mergeCell ref="J5:K9"/>
    <mergeCell ref="A136:B136"/>
    <mergeCell ref="A144:B144"/>
    <mergeCell ref="A148:B148"/>
    <mergeCell ref="A157:B157"/>
    <mergeCell ref="A84:B84"/>
    <mergeCell ref="A92:B92"/>
    <mergeCell ref="A102:B102"/>
    <mergeCell ref="A112:B112"/>
    <mergeCell ref="A122:B122"/>
    <mergeCell ref="A132:B132"/>
    <mergeCell ref="A83:B83"/>
    <mergeCell ref="A9:B9"/>
    <mergeCell ref="A10:B10"/>
    <mergeCell ref="A18:B18"/>
    <mergeCell ref="A28:B28"/>
    <mergeCell ref="A74:B74"/>
    <mergeCell ref="A82:B82"/>
    <mergeCell ref="A7:B8"/>
    <mergeCell ref="D7:H7"/>
    <mergeCell ref="I7:I8"/>
    <mergeCell ref="A38:B38"/>
    <mergeCell ref="A48:B48"/>
    <mergeCell ref="A58:B58"/>
    <mergeCell ref="A62:B62"/>
    <mergeCell ref="A70:B70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5"/>
  <sheetViews>
    <sheetView workbookViewId="0">
      <selection activeCell="B10" sqref="B10"/>
    </sheetView>
  </sheetViews>
  <sheetFormatPr baseColWidth="10" defaultRowHeight="12.75" x14ac:dyDescent="0.2"/>
  <cols>
    <col min="2" max="2" width="28.7109375" customWidth="1"/>
    <col min="7" max="7" width="17" customWidth="1"/>
  </cols>
  <sheetData>
    <row r="3" spans="2:11" x14ac:dyDescent="0.2">
      <c r="B3" t="s">
        <v>127</v>
      </c>
      <c r="C3" t="s">
        <v>128</v>
      </c>
      <c r="E3" t="s">
        <v>141</v>
      </c>
      <c r="F3" t="s">
        <v>142</v>
      </c>
    </row>
    <row r="4" spans="2:11" x14ac:dyDescent="0.2">
      <c r="B4" s="37" t="s">
        <v>170</v>
      </c>
      <c r="C4" s="37" t="s">
        <v>205</v>
      </c>
      <c r="E4" t="str">
        <f>+VLOOKUP(MID(B4,4,3),$I$4:$J$15,2,FALSE)</f>
        <v>Enero</v>
      </c>
      <c r="F4" t="str">
        <f>+VLOOKUP(RIGHT(B4,3),$I$4:$J$15,2,FALSE)</f>
        <v>Marzo</v>
      </c>
      <c r="I4" t="s">
        <v>129</v>
      </c>
      <c r="J4" t="s">
        <v>143</v>
      </c>
      <c r="K4" s="36" t="s">
        <v>156</v>
      </c>
    </row>
    <row r="5" spans="2:11" x14ac:dyDescent="0.2">
      <c r="E5" t="str">
        <f>+VLOOKUP(E4,$J$4:$K$15,2,FALSE)</f>
        <v>01</v>
      </c>
      <c r="F5" t="str">
        <f>+VLOOKUP(F4,$J$4:$K$15,2,FALSE)</f>
        <v>03</v>
      </c>
      <c r="I5" t="s">
        <v>130</v>
      </c>
      <c r="J5" t="s">
        <v>144</v>
      </c>
      <c r="K5" s="36" t="s">
        <v>157</v>
      </c>
    </row>
    <row r="6" spans="2:11" x14ac:dyDescent="0.2">
      <c r="B6" t="s">
        <v>155</v>
      </c>
      <c r="I6" t="s">
        <v>131</v>
      </c>
      <c r="J6" t="s">
        <v>145</v>
      </c>
      <c r="K6" s="36" t="s">
        <v>158</v>
      </c>
    </row>
    <row r="7" spans="2:11" x14ac:dyDescent="0.2">
      <c r="I7" t="s">
        <v>132</v>
      </c>
      <c r="J7" t="s">
        <v>146</v>
      </c>
      <c r="K7" s="36" t="s">
        <v>159</v>
      </c>
    </row>
    <row r="8" spans="2:11" x14ac:dyDescent="0.2">
      <c r="I8" t="s">
        <v>133</v>
      </c>
      <c r="J8" t="s">
        <v>147</v>
      </c>
      <c r="K8" s="36" t="s">
        <v>160</v>
      </c>
    </row>
    <row r="9" spans="2:11" x14ac:dyDescent="0.2">
      <c r="I9" t="s">
        <v>134</v>
      </c>
      <c r="J9" t="s">
        <v>148</v>
      </c>
      <c r="K9" s="36" t="s">
        <v>161</v>
      </c>
    </row>
    <row r="10" spans="2:11" x14ac:dyDescent="0.2">
      <c r="B10" t="str">
        <f>CONCATENATE("Del ",1," de ", E4, " al ",DAY(EOMONTH(DATE("20"&amp;C4,F5,1),0))," de ",F4," del ","20"&amp;C4)</f>
        <v>Del 1 de Enero al 31 de Marzo del 2022</v>
      </c>
      <c r="I10" t="s">
        <v>135</v>
      </c>
      <c r="J10" t="s">
        <v>149</v>
      </c>
      <c r="K10" s="36" t="s">
        <v>162</v>
      </c>
    </row>
    <row r="11" spans="2:11" x14ac:dyDescent="0.2">
      <c r="I11" t="s">
        <v>136</v>
      </c>
      <c r="J11" t="s">
        <v>150</v>
      </c>
      <c r="K11" s="36" t="s">
        <v>163</v>
      </c>
    </row>
    <row r="12" spans="2:11" x14ac:dyDescent="0.2">
      <c r="I12" t="s">
        <v>137</v>
      </c>
      <c r="J12" t="s">
        <v>151</v>
      </c>
      <c r="K12" s="36" t="s">
        <v>164</v>
      </c>
    </row>
    <row r="13" spans="2:11" x14ac:dyDescent="0.2">
      <c r="B13" t="s">
        <v>126</v>
      </c>
      <c r="I13" t="s">
        <v>138</v>
      </c>
      <c r="J13" t="s">
        <v>152</v>
      </c>
      <c r="K13" s="36" t="s">
        <v>165</v>
      </c>
    </row>
    <row r="14" spans="2:11" x14ac:dyDescent="0.2">
      <c r="I14" t="s">
        <v>139</v>
      </c>
      <c r="J14" t="s">
        <v>153</v>
      </c>
      <c r="K14" s="36" t="s">
        <v>166</v>
      </c>
    </row>
    <row r="15" spans="2:11" x14ac:dyDescent="0.2">
      <c r="I15" t="s">
        <v>140</v>
      </c>
      <c r="J15" t="s">
        <v>154</v>
      </c>
      <c r="K15" s="36" t="s">
        <v>167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opLeftCell="C1" zoomScale="80" zoomScaleNormal="80" workbookViewId="0">
      <selection activeCell="I2" sqref="I2"/>
    </sheetView>
  </sheetViews>
  <sheetFormatPr baseColWidth="10" defaultColWidth="11.42578125" defaultRowHeight="12.75" x14ac:dyDescent="0.2"/>
  <cols>
    <col min="1" max="1" width="45.5703125" bestFit="1" customWidth="1"/>
    <col min="2" max="2" width="64.140625" bestFit="1" customWidth="1"/>
    <col min="3" max="3" width="84.28515625" bestFit="1" customWidth="1"/>
    <col min="4" max="4" width="21.85546875" bestFit="1" customWidth="1"/>
    <col min="5" max="5" width="29.140625" bestFit="1" customWidth="1"/>
    <col min="6" max="8" width="21.7109375" bestFit="1" customWidth="1"/>
    <col min="9" max="9" width="21.42578125" bestFit="1" customWidth="1"/>
    <col min="10" max="10" width="18.7109375" bestFit="1" customWidth="1"/>
  </cols>
  <sheetData>
    <row r="1" spans="1:10" ht="25.5" x14ac:dyDescent="0.2">
      <c r="A1" s="20" t="s">
        <v>75</v>
      </c>
      <c r="B1" s="20" t="s">
        <v>76</v>
      </c>
      <c r="C1" s="20" t="s">
        <v>75</v>
      </c>
      <c r="D1" s="34" t="s">
        <v>116</v>
      </c>
      <c r="E1" s="34" t="s">
        <v>117</v>
      </c>
      <c r="F1" s="34" t="s">
        <v>118</v>
      </c>
      <c r="G1" s="34" t="s">
        <v>119</v>
      </c>
      <c r="H1" s="34" t="s">
        <v>120</v>
      </c>
      <c r="I1" s="34" t="s">
        <v>121</v>
      </c>
    </row>
    <row r="2" spans="1:10" x14ac:dyDescent="0.2">
      <c r="A2" s="19" t="s">
        <v>171</v>
      </c>
      <c r="B2" s="19" t="s">
        <v>77</v>
      </c>
      <c r="C2" s="19" t="s">
        <v>172</v>
      </c>
      <c r="D2" s="31">
        <v>5951989718</v>
      </c>
      <c r="E2" s="22">
        <v>-131532327.36</v>
      </c>
      <c r="F2" s="31">
        <v>745900151.63999999</v>
      </c>
      <c r="G2" s="22">
        <v>905857269.64999998</v>
      </c>
      <c r="H2" s="22">
        <v>765537319.52999997</v>
      </c>
      <c r="I2" s="31">
        <v>-159957118.00999999</v>
      </c>
      <c r="J2" s="35"/>
    </row>
    <row r="3" spans="1:10" x14ac:dyDescent="0.2">
      <c r="A3" s="19" t="s">
        <v>78</v>
      </c>
      <c r="B3" s="19" t="s">
        <v>78</v>
      </c>
      <c r="C3" s="19" t="s">
        <v>173</v>
      </c>
      <c r="D3" s="31">
        <v>196168416</v>
      </c>
      <c r="E3" s="22">
        <v>-18555140.68</v>
      </c>
      <c r="F3" s="31">
        <v>31611963.32</v>
      </c>
      <c r="G3" s="22">
        <v>26534591.399999999</v>
      </c>
      <c r="H3" s="22">
        <v>23213340.469999999</v>
      </c>
      <c r="I3" s="31">
        <v>5077371.92</v>
      </c>
    </row>
    <row r="4" spans="1:10" x14ac:dyDescent="0.2">
      <c r="A4" s="19" t="s">
        <v>78</v>
      </c>
      <c r="B4" s="19" t="s">
        <v>78</v>
      </c>
      <c r="C4" s="19" t="s">
        <v>79</v>
      </c>
      <c r="D4" s="31">
        <v>2815791858</v>
      </c>
      <c r="E4" s="22">
        <v>-824986619.37</v>
      </c>
      <c r="F4" s="31">
        <v>337011317.63</v>
      </c>
      <c r="G4" s="22">
        <v>281624151.69999999</v>
      </c>
      <c r="H4" s="22">
        <v>251412612.08000001</v>
      </c>
      <c r="I4" s="31">
        <v>55387165.93</v>
      </c>
    </row>
    <row r="5" spans="1:10" x14ac:dyDescent="0.2">
      <c r="A5" s="19" t="s">
        <v>78</v>
      </c>
      <c r="B5" s="19" t="s">
        <v>78</v>
      </c>
      <c r="C5" s="19" t="s">
        <v>80</v>
      </c>
      <c r="D5" s="31">
        <v>1842697243</v>
      </c>
      <c r="E5" s="22">
        <v>-38132996.859999999</v>
      </c>
      <c r="F5" s="31">
        <v>454243461.13999999</v>
      </c>
      <c r="G5" s="22">
        <v>407410410.33999997</v>
      </c>
      <c r="H5" s="22">
        <v>407410410.33999997</v>
      </c>
      <c r="I5" s="31">
        <v>46833050.799999997</v>
      </c>
    </row>
    <row r="6" spans="1:10" x14ac:dyDescent="0.2">
      <c r="A6" s="19" t="s">
        <v>78</v>
      </c>
      <c r="B6" s="19" t="s">
        <v>78</v>
      </c>
      <c r="C6" s="19" t="s">
        <v>174</v>
      </c>
      <c r="D6" s="31">
        <v>1729768095</v>
      </c>
      <c r="E6" s="22">
        <v>-90561771.099999994</v>
      </c>
      <c r="F6" s="31">
        <v>319073644.89999998</v>
      </c>
      <c r="G6" s="22">
        <v>473301447.36000001</v>
      </c>
      <c r="H6" s="22">
        <v>352580801.56999999</v>
      </c>
      <c r="I6" s="31">
        <v>-154227802.46000001</v>
      </c>
    </row>
    <row r="7" spans="1:10" x14ac:dyDescent="0.2">
      <c r="A7" s="19" t="s">
        <v>78</v>
      </c>
      <c r="B7" s="19" t="s">
        <v>78</v>
      </c>
      <c r="C7" s="19" t="s">
        <v>81</v>
      </c>
      <c r="D7" s="31">
        <v>155127372</v>
      </c>
      <c r="E7" s="22">
        <v>-32449618.98</v>
      </c>
      <c r="F7" s="31">
        <v>6332224.0199999996</v>
      </c>
      <c r="G7" s="23">
        <v>0</v>
      </c>
      <c r="H7" s="23">
        <v>0</v>
      </c>
      <c r="I7" s="31">
        <v>6332224.0199999996</v>
      </c>
    </row>
    <row r="8" spans="1:10" x14ac:dyDescent="0.2">
      <c r="A8" s="19" t="s">
        <v>78</v>
      </c>
      <c r="B8" s="19" t="s">
        <v>78</v>
      </c>
      <c r="C8" s="19" t="s">
        <v>175</v>
      </c>
      <c r="D8" s="31">
        <v>72210964</v>
      </c>
      <c r="E8" s="22">
        <v>-16005571</v>
      </c>
      <c r="F8" s="31">
        <v>14047170</v>
      </c>
      <c r="G8" s="22">
        <v>39274.6</v>
      </c>
      <c r="H8" s="22">
        <v>39274.6</v>
      </c>
      <c r="I8" s="31">
        <v>14007895.4</v>
      </c>
    </row>
    <row r="9" spans="1:10" x14ac:dyDescent="0.2">
      <c r="A9" s="19" t="s">
        <v>78</v>
      </c>
      <c r="B9" s="19" t="s">
        <v>82</v>
      </c>
      <c r="C9" s="19" t="s">
        <v>176</v>
      </c>
      <c r="D9" s="31">
        <v>58749678</v>
      </c>
      <c r="E9" s="22">
        <v>390740.83</v>
      </c>
      <c r="F9" s="31">
        <v>13260532.83</v>
      </c>
      <c r="G9" s="22">
        <v>1976869.47</v>
      </c>
      <c r="H9" s="22">
        <v>1584769.11</v>
      </c>
      <c r="I9" s="31">
        <v>11283663.359999999</v>
      </c>
    </row>
    <row r="10" spans="1:10" x14ac:dyDescent="0.2">
      <c r="A10" s="19" t="s">
        <v>78</v>
      </c>
      <c r="B10" s="19" t="s">
        <v>78</v>
      </c>
      <c r="C10" s="19" t="s">
        <v>83</v>
      </c>
      <c r="D10" s="31">
        <v>218912012</v>
      </c>
      <c r="E10" s="22">
        <v>-107841.66</v>
      </c>
      <c r="F10" s="31">
        <v>65917489.340000004</v>
      </c>
      <c r="G10" s="22">
        <v>46995963.840000004</v>
      </c>
      <c r="H10" s="22">
        <v>16767190.85</v>
      </c>
      <c r="I10" s="31">
        <v>18921525.5</v>
      </c>
    </row>
    <row r="11" spans="1:10" x14ac:dyDescent="0.2">
      <c r="A11" s="19" t="s">
        <v>78</v>
      </c>
      <c r="B11" s="19" t="s">
        <v>78</v>
      </c>
      <c r="C11" s="19" t="s">
        <v>177</v>
      </c>
      <c r="D11" s="31">
        <v>519728</v>
      </c>
      <c r="E11" s="22">
        <v>-84842.14</v>
      </c>
      <c r="F11" s="31">
        <v>4587.8599999999997</v>
      </c>
      <c r="G11" s="22">
        <v>1166</v>
      </c>
      <c r="H11" s="22">
        <v>1166</v>
      </c>
      <c r="I11" s="31">
        <v>3421.86</v>
      </c>
    </row>
    <row r="12" spans="1:10" x14ac:dyDescent="0.2">
      <c r="A12" s="19" t="s">
        <v>78</v>
      </c>
      <c r="B12" s="19" t="s">
        <v>78</v>
      </c>
      <c r="C12" s="19" t="s">
        <v>178</v>
      </c>
      <c r="D12" s="31">
        <v>13709020</v>
      </c>
      <c r="E12" s="22">
        <v>463080.03</v>
      </c>
      <c r="F12" s="31">
        <v>3014313.03</v>
      </c>
      <c r="G12" s="22">
        <v>753396.5</v>
      </c>
      <c r="H12" s="22">
        <v>647326.62</v>
      </c>
      <c r="I12" s="31">
        <v>2260916.5299999998</v>
      </c>
    </row>
    <row r="13" spans="1:10" x14ac:dyDescent="0.2">
      <c r="A13" s="19" t="s">
        <v>78</v>
      </c>
      <c r="B13" s="19" t="s">
        <v>78</v>
      </c>
      <c r="C13" s="19" t="s">
        <v>179</v>
      </c>
      <c r="D13" s="31">
        <v>9419508</v>
      </c>
      <c r="E13" s="22">
        <v>-654446.17000000004</v>
      </c>
      <c r="F13" s="31">
        <v>769836.83</v>
      </c>
      <c r="G13" s="22">
        <v>37942.29</v>
      </c>
      <c r="H13" s="22">
        <v>35012.67</v>
      </c>
      <c r="I13" s="31">
        <v>731894.54</v>
      </c>
    </row>
    <row r="14" spans="1:10" x14ac:dyDescent="0.2">
      <c r="A14" s="19" t="s">
        <v>78</v>
      </c>
      <c r="B14" s="19" t="s">
        <v>78</v>
      </c>
      <c r="C14" s="19" t="s">
        <v>84</v>
      </c>
      <c r="D14" s="31">
        <v>143291108</v>
      </c>
      <c r="E14" s="22">
        <v>-3147025.83</v>
      </c>
      <c r="F14" s="31">
        <v>31321672.170000002</v>
      </c>
      <c r="G14" s="22">
        <v>22361364.52</v>
      </c>
      <c r="H14" s="22">
        <v>22159978.469999999</v>
      </c>
      <c r="I14" s="31">
        <v>8960307.6500000004</v>
      </c>
    </row>
    <row r="15" spans="1:10" x14ac:dyDescent="0.2">
      <c r="A15" s="19" t="s">
        <v>78</v>
      </c>
      <c r="B15" s="19" t="s">
        <v>78</v>
      </c>
      <c r="C15" s="19" t="s">
        <v>180</v>
      </c>
      <c r="D15" s="31">
        <v>47465643</v>
      </c>
      <c r="E15" s="22">
        <v>-1382729.41</v>
      </c>
      <c r="F15" s="31">
        <v>18474352.59</v>
      </c>
      <c r="G15" s="22">
        <v>204578.49</v>
      </c>
      <c r="H15" s="22">
        <v>176512.1</v>
      </c>
      <c r="I15" s="31">
        <v>18269774.100000001</v>
      </c>
    </row>
    <row r="16" spans="1:10" x14ac:dyDescent="0.2">
      <c r="A16" s="19" t="s">
        <v>78</v>
      </c>
      <c r="B16" s="19" t="s">
        <v>78</v>
      </c>
      <c r="C16" s="19" t="s">
        <v>85</v>
      </c>
      <c r="D16" s="31">
        <v>2301182</v>
      </c>
      <c r="E16" s="22">
        <v>3508409.71</v>
      </c>
      <c r="F16" s="31">
        <v>3942421.71</v>
      </c>
      <c r="G16" s="23">
        <v>0</v>
      </c>
      <c r="H16" s="23">
        <v>0</v>
      </c>
      <c r="I16" s="31">
        <v>3942421.71</v>
      </c>
    </row>
    <row r="17" spans="1:9" x14ac:dyDescent="0.2">
      <c r="A17" s="19" t="s">
        <v>78</v>
      </c>
      <c r="B17" s="19" t="s">
        <v>78</v>
      </c>
      <c r="C17" s="19" t="s">
        <v>86</v>
      </c>
      <c r="D17" s="31">
        <v>16675361</v>
      </c>
      <c r="E17" s="22">
        <v>704459.75</v>
      </c>
      <c r="F17" s="31">
        <v>5332793.75</v>
      </c>
      <c r="G17" s="22">
        <v>404326.40000000002</v>
      </c>
      <c r="H17" s="22">
        <v>229519.78</v>
      </c>
      <c r="I17" s="31">
        <v>4928467.3499999996</v>
      </c>
    </row>
    <row r="18" spans="1:9" x14ac:dyDescent="0.2">
      <c r="A18" s="19" t="s">
        <v>78</v>
      </c>
      <c r="B18" s="19" t="s">
        <v>87</v>
      </c>
      <c r="C18" s="19" t="s">
        <v>181</v>
      </c>
      <c r="D18" s="31">
        <v>205661935</v>
      </c>
      <c r="E18" s="22">
        <v>8219997.21</v>
      </c>
      <c r="F18" s="31">
        <v>66636367.210000001</v>
      </c>
      <c r="G18" s="22">
        <v>38334827.859999999</v>
      </c>
      <c r="H18" s="22">
        <v>28368288.91</v>
      </c>
      <c r="I18" s="31">
        <v>28301539.350000001</v>
      </c>
    </row>
    <row r="19" spans="1:9" x14ac:dyDescent="0.2">
      <c r="A19" s="19" t="s">
        <v>78</v>
      </c>
      <c r="B19" s="19" t="s">
        <v>78</v>
      </c>
      <c r="C19" s="19" t="s">
        <v>88</v>
      </c>
      <c r="D19" s="31">
        <v>250471311</v>
      </c>
      <c r="E19" s="22">
        <v>-5333978.25</v>
      </c>
      <c r="F19" s="31">
        <v>51900679.75</v>
      </c>
      <c r="G19" s="22">
        <v>1560982.17</v>
      </c>
      <c r="H19" s="22">
        <v>1219632.1100000001</v>
      </c>
      <c r="I19" s="31">
        <v>50339697.579999998</v>
      </c>
    </row>
    <row r="20" spans="1:9" x14ac:dyDescent="0.2">
      <c r="A20" s="19" t="s">
        <v>78</v>
      </c>
      <c r="B20" s="19" t="s">
        <v>78</v>
      </c>
      <c r="C20" s="19" t="s">
        <v>182</v>
      </c>
      <c r="D20" s="31">
        <v>210942904</v>
      </c>
      <c r="E20" s="22">
        <v>-9130972.7599999998</v>
      </c>
      <c r="F20" s="31">
        <v>26306385.239999998</v>
      </c>
      <c r="G20" s="22">
        <v>7336212.4000000004</v>
      </c>
      <c r="H20" s="22">
        <v>5812914.21</v>
      </c>
      <c r="I20" s="31">
        <v>18970172.84</v>
      </c>
    </row>
    <row r="21" spans="1:9" x14ac:dyDescent="0.2">
      <c r="A21" s="19" t="s">
        <v>78</v>
      </c>
      <c r="B21" s="19" t="s">
        <v>78</v>
      </c>
      <c r="C21" s="19" t="s">
        <v>89</v>
      </c>
      <c r="D21" s="31">
        <v>39015244</v>
      </c>
      <c r="E21" s="22">
        <v>-1079411.76</v>
      </c>
      <c r="F21" s="31">
        <v>22685332.239999998</v>
      </c>
      <c r="G21" s="22">
        <v>1038426.02</v>
      </c>
      <c r="H21" s="22">
        <v>154867.79999999999</v>
      </c>
      <c r="I21" s="31">
        <v>21646906.219999999</v>
      </c>
    </row>
    <row r="22" spans="1:9" x14ac:dyDescent="0.2">
      <c r="A22" s="19" t="s">
        <v>78</v>
      </c>
      <c r="B22" s="19" t="s">
        <v>78</v>
      </c>
      <c r="C22" s="19" t="s">
        <v>183</v>
      </c>
      <c r="D22" s="31">
        <v>79768916</v>
      </c>
      <c r="E22" s="22">
        <v>-6852080.7800000003</v>
      </c>
      <c r="F22" s="31">
        <v>14990517.220000001</v>
      </c>
      <c r="G22" s="22">
        <v>2832520.82</v>
      </c>
      <c r="H22" s="22">
        <v>2083868.68</v>
      </c>
      <c r="I22" s="31">
        <v>12157996.4</v>
      </c>
    </row>
    <row r="23" spans="1:9" x14ac:dyDescent="0.2">
      <c r="A23" s="19" t="s">
        <v>78</v>
      </c>
      <c r="B23" s="19" t="s">
        <v>78</v>
      </c>
      <c r="C23" s="19" t="s">
        <v>184</v>
      </c>
      <c r="D23" s="31">
        <v>112302415</v>
      </c>
      <c r="E23" s="22">
        <v>380109.99</v>
      </c>
      <c r="F23" s="31">
        <v>27947770.989999998</v>
      </c>
      <c r="G23" s="22">
        <v>1015135.43</v>
      </c>
      <c r="H23" s="22">
        <v>740135.43</v>
      </c>
      <c r="I23" s="31">
        <v>26932635.559999999</v>
      </c>
    </row>
    <row r="24" spans="1:9" x14ac:dyDescent="0.2">
      <c r="A24" s="19" t="s">
        <v>78</v>
      </c>
      <c r="B24" s="19" t="s">
        <v>78</v>
      </c>
      <c r="C24" s="19" t="s">
        <v>185</v>
      </c>
      <c r="D24" s="31">
        <v>40957866</v>
      </c>
      <c r="E24" s="22">
        <v>-1791448.24</v>
      </c>
      <c r="F24" s="31">
        <v>6896967.7599999998</v>
      </c>
      <c r="G24" s="22">
        <v>2098227.7799999998</v>
      </c>
      <c r="H24" s="22">
        <v>1596160.62</v>
      </c>
      <c r="I24" s="31">
        <v>4798739.9800000004</v>
      </c>
    </row>
    <row r="25" spans="1:9" x14ac:dyDescent="0.2">
      <c r="A25" s="19" t="s">
        <v>78</v>
      </c>
      <c r="B25" s="19" t="s">
        <v>78</v>
      </c>
      <c r="C25" s="19" t="s">
        <v>90</v>
      </c>
      <c r="D25" s="31">
        <v>36399195</v>
      </c>
      <c r="E25" s="22">
        <v>9773760.3200000003</v>
      </c>
      <c r="F25" s="31">
        <v>15373292.32</v>
      </c>
      <c r="G25" s="22">
        <v>12503306.57</v>
      </c>
      <c r="H25" s="22">
        <v>11407762.15</v>
      </c>
      <c r="I25" s="31">
        <v>2869985.75</v>
      </c>
    </row>
    <row r="26" spans="1:9" x14ac:dyDescent="0.2">
      <c r="A26" s="19" t="s">
        <v>78</v>
      </c>
      <c r="B26" s="19" t="s">
        <v>78</v>
      </c>
      <c r="C26" s="19" t="s">
        <v>91</v>
      </c>
      <c r="D26" s="31">
        <v>1326824242</v>
      </c>
      <c r="E26" s="22">
        <v>35854725.68</v>
      </c>
      <c r="F26" s="31">
        <v>783794431.67999995</v>
      </c>
      <c r="G26" s="22">
        <v>310342913.63</v>
      </c>
      <c r="H26" s="22">
        <v>237667318.06</v>
      </c>
      <c r="I26" s="31">
        <v>473451518.05000001</v>
      </c>
    </row>
    <row r="27" spans="1:9" x14ac:dyDescent="0.2">
      <c r="A27" s="19" t="s">
        <v>78</v>
      </c>
      <c r="B27" s="19" t="s">
        <v>92</v>
      </c>
      <c r="C27" s="19" t="s">
        <v>186</v>
      </c>
      <c r="D27" s="31">
        <v>6118380560</v>
      </c>
      <c r="E27" s="22">
        <v>21687281.030000001</v>
      </c>
      <c r="F27" s="31">
        <v>1645569490.03</v>
      </c>
      <c r="G27" s="22">
        <v>1592785696.5699999</v>
      </c>
      <c r="H27" s="22">
        <v>1589980668.3499999</v>
      </c>
      <c r="I27" s="31">
        <v>52783793.460000001</v>
      </c>
    </row>
    <row r="28" spans="1:9" x14ac:dyDescent="0.2">
      <c r="A28" s="19" t="s">
        <v>78</v>
      </c>
      <c r="B28" s="19" t="s">
        <v>78</v>
      </c>
      <c r="C28" s="19" t="s">
        <v>187</v>
      </c>
      <c r="D28" s="31">
        <v>5343316017</v>
      </c>
      <c r="E28" s="22">
        <v>20915941.66</v>
      </c>
      <c r="F28" s="31">
        <v>1298574017.6600001</v>
      </c>
      <c r="G28" s="22">
        <v>1305372401.1700001</v>
      </c>
      <c r="H28" s="22">
        <v>1221340065.1600001</v>
      </c>
      <c r="I28" s="31">
        <v>-6798383.5099999998</v>
      </c>
    </row>
    <row r="29" spans="1:9" x14ac:dyDescent="0.2">
      <c r="A29" s="19" t="s">
        <v>78</v>
      </c>
      <c r="B29" s="19" t="s">
        <v>78</v>
      </c>
      <c r="C29" s="19" t="s">
        <v>93</v>
      </c>
      <c r="D29" s="31">
        <v>661869462</v>
      </c>
      <c r="E29" s="22">
        <v>-28320120.100000001</v>
      </c>
      <c r="F29" s="31">
        <v>71919569.900000006</v>
      </c>
      <c r="G29" s="22">
        <v>11032626.970000001</v>
      </c>
      <c r="H29" s="22">
        <v>10989692.310000001</v>
      </c>
      <c r="I29" s="31">
        <v>60886942.93</v>
      </c>
    </row>
    <row r="30" spans="1:9" x14ac:dyDescent="0.2">
      <c r="A30" s="19" t="s">
        <v>78</v>
      </c>
      <c r="B30" s="19" t="s">
        <v>78</v>
      </c>
      <c r="C30" s="19" t="s">
        <v>94</v>
      </c>
      <c r="D30" s="31">
        <v>565367510</v>
      </c>
      <c r="E30" s="22">
        <v>110819686.38</v>
      </c>
      <c r="F30" s="31">
        <v>209768021.38</v>
      </c>
      <c r="G30" s="22">
        <v>135960219.00999999</v>
      </c>
      <c r="H30" s="22">
        <v>134931175.22999999</v>
      </c>
      <c r="I30" s="31">
        <v>73807802.370000005</v>
      </c>
    </row>
    <row r="31" spans="1:9" x14ac:dyDescent="0.2">
      <c r="A31" s="19" t="s">
        <v>78</v>
      </c>
      <c r="B31" s="19" t="s">
        <v>78</v>
      </c>
      <c r="C31" s="19" t="s">
        <v>95</v>
      </c>
      <c r="D31" s="31">
        <v>6167804</v>
      </c>
      <c r="E31" s="22">
        <v>189698.88</v>
      </c>
      <c r="F31" s="31">
        <v>1731647.88</v>
      </c>
      <c r="G31" s="22">
        <v>281056.26</v>
      </c>
      <c r="H31" s="22">
        <v>281055.93</v>
      </c>
      <c r="I31" s="31">
        <v>1450591.62</v>
      </c>
    </row>
    <row r="32" spans="1:9" x14ac:dyDescent="0.2">
      <c r="A32" s="19" t="s">
        <v>78</v>
      </c>
      <c r="B32" s="19" t="s">
        <v>78</v>
      </c>
      <c r="C32" s="19" t="s">
        <v>188</v>
      </c>
      <c r="D32" s="31">
        <v>22850140</v>
      </c>
      <c r="E32" s="22">
        <v>7500000</v>
      </c>
      <c r="F32" s="31">
        <v>13212534</v>
      </c>
      <c r="G32" s="22">
        <v>5168842.78</v>
      </c>
      <c r="H32" s="22">
        <v>2535691.89</v>
      </c>
      <c r="I32" s="31">
        <v>8043691.2199999997</v>
      </c>
    </row>
    <row r="33" spans="1:9" x14ac:dyDescent="0.2">
      <c r="A33" s="19" t="s">
        <v>78</v>
      </c>
      <c r="B33" s="19" t="s">
        <v>78</v>
      </c>
      <c r="C33" s="19" t="s">
        <v>96</v>
      </c>
      <c r="D33" s="32">
        <v>0</v>
      </c>
      <c r="E33" s="23">
        <v>0</v>
      </c>
      <c r="F33" s="32">
        <v>0</v>
      </c>
      <c r="G33" s="23">
        <v>0</v>
      </c>
      <c r="H33" s="23">
        <v>0</v>
      </c>
      <c r="I33" s="32">
        <v>0</v>
      </c>
    </row>
    <row r="34" spans="1:9" x14ac:dyDescent="0.2">
      <c r="A34" s="19" t="s">
        <v>78</v>
      </c>
      <c r="B34" s="19" t="s">
        <v>78</v>
      </c>
      <c r="C34" s="19" t="s">
        <v>97</v>
      </c>
      <c r="D34" s="32">
        <v>0</v>
      </c>
      <c r="E34" s="23">
        <v>0</v>
      </c>
      <c r="F34" s="32">
        <v>0</v>
      </c>
      <c r="G34" s="23">
        <v>0</v>
      </c>
      <c r="H34" s="23">
        <v>0</v>
      </c>
      <c r="I34" s="32">
        <v>0</v>
      </c>
    </row>
    <row r="35" spans="1:9" x14ac:dyDescent="0.2">
      <c r="A35" s="19" t="s">
        <v>78</v>
      </c>
      <c r="B35" s="19" t="s">
        <v>78</v>
      </c>
      <c r="C35" s="19" t="s">
        <v>98</v>
      </c>
      <c r="D35" s="31">
        <v>100000</v>
      </c>
      <c r="E35" s="23">
        <v>0</v>
      </c>
      <c r="F35" s="32">
        <v>0</v>
      </c>
      <c r="G35" s="23">
        <v>0</v>
      </c>
      <c r="H35" s="23">
        <v>0</v>
      </c>
      <c r="I35" s="32">
        <v>0</v>
      </c>
    </row>
    <row r="36" spans="1:9" x14ac:dyDescent="0.2">
      <c r="A36" s="19" t="s">
        <v>78</v>
      </c>
      <c r="B36" s="19" t="s">
        <v>99</v>
      </c>
      <c r="C36" s="19" t="s">
        <v>189</v>
      </c>
      <c r="D36" s="31">
        <v>25021964</v>
      </c>
      <c r="E36" s="22">
        <v>-190342.85</v>
      </c>
      <c r="F36" s="31">
        <v>4385166.1500000004</v>
      </c>
      <c r="G36" s="22">
        <v>22533</v>
      </c>
      <c r="H36" s="23">
        <v>0</v>
      </c>
      <c r="I36" s="31">
        <v>4362633.1500000004</v>
      </c>
    </row>
    <row r="37" spans="1:9" x14ac:dyDescent="0.2">
      <c r="A37" s="19" t="s">
        <v>78</v>
      </c>
      <c r="B37" s="19" t="s">
        <v>78</v>
      </c>
      <c r="C37" s="19" t="s">
        <v>100</v>
      </c>
      <c r="D37" s="31">
        <v>1385000</v>
      </c>
      <c r="E37" s="22">
        <v>-70005</v>
      </c>
      <c r="F37" s="31">
        <v>54992</v>
      </c>
      <c r="G37" s="23">
        <v>0</v>
      </c>
      <c r="H37" s="23">
        <v>0</v>
      </c>
      <c r="I37" s="31">
        <v>54992</v>
      </c>
    </row>
    <row r="38" spans="1:9" x14ac:dyDescent="0.2">
      <c r="A38" s="19" t="s">
        <v>78</v>
      </c>
      <c r="B38" s="19" t="s">
        <v>78</v>
      </c>
      <c r="C38" s="19" t="s">
        <v>190</v>
      </c>
      <c r="D38" s="32">
        <v>0</v>
      </c>
      <c r="E38" s="22">
        <v>19731</v>
      </c>
      <c r="F38" s="31">
        <v>19731</v>
      </c>
      <c r="G38" s="23">
        <v>0</v>
      </c>
      <c r="H38" s="23">
        <v>0</v>
      </c>
      <c r="I38" s="31">
        <v>19731</v>
      </c>
    </row>
    <row r="39" spans="1:9" x14ac:dyDescent="0.2">
      <c r="A39" s="19" t="s">
        <v>78</v>
      </c>
      <c r="B39" s="19" t="s">
        <v>78</v>
      </c>
      <c r="C39" s="19" t="s">
        <v>191</v>
      </c>
      <c r="D39" s="31">
        <v>4393750</v>
      </c>
      <c r="E39" s="22">
        <v>29999998</v>
      </c>
      <c r="F39" s="31">
        <v>31000001</v>
      </c>
      <c r="G39" s="23">
        <v>0</v>
      </c>
      <c r="H39" s="23">
        <v>0</v>
      </c>
      <c r="I39" s="31">
        <v>31000001</v>
      </c>
    </row>
    <row r="40" spans="1:9" x14ac:dyDescent="0.2">
      <c r="A40" s="19" t="s">
        <v>78</v>
      </c>
      <c r="B40" s="19" t="s">
        <v>78</v>
      </c>
      <c r="C40" s="19" t="s">
        <v>101</v>
      </c>
      <c r="D40" s="32">
        <v>0</v>
      </c>
      <c r="E40" s="23">
        <v>0</v>
      </c>
      <c r="F40" s="32">
        <v>0</v>
      </c>
      <c r="G40" s="23">
        <v>0</v>
      </c>
      <c r="H40" s="23">
        <v>0</v>
      </c>
      <c r="I40" s="32">
        <v>0</v>
      </c>
    </row>
    <row r="41" spans="1:9" x14ac:dyDescent="0.2">
      <c r="A41" s="19" t="s">
        <v>78</v>
      </c>
      <c r="B41" s="19" t="s">
        <v>78</v>
      </c>
      <c r="C41" s="19" t="s">
        <v>102</v>
      </c>
      <c r="D41" s="31">
        <v>3550000</v>
      </c>
      <c r="E41" s="22">
        <v>1978</v>
      </c>
      <c r="F41" s="31">
        <v>1251978</v>
      </c>
      <c r="G41" s="23">
        <v>0</v>
      </c>
      <c r="H41" s="23">
        <v>0</v>
      </c>
      <c r="I41" s="31">
        <v>1251978</v>
      </c>
    </row>
    <row r="42" spans="1:9" x14ac:dyDescent="0.2">
      <c r="A42" s="19" t="s">
        <v>78</v>
      </c>
      <c r="B42" s="19" t="s">
        <v>78</v>
      </c>
      <c r="C42" s="19" t="s">
        <v>192</v>
      </c>
      <c r="D42" s="32">
        <v>0</v>
      </c>
      <c r="E42" s="23">
        <v>0</v>
      </c>
      <c r="F42" s="32">
        <v>0</v>
      </c>
      <c r="G42" s="23">
        <v>0</v>
      </c>
      <c r="H42" s="23">
        <v>0</v>
      </c>
      <c r="I42" s="32">
        <v>0</v>
      </c>
    </row>
    <row r="43" spans="1:9" x14ac:dyDescent="0.2">
      <c r="A43" s="19" t="s">
        <v>78</v>
      </c>
      <c r="B43" s="19" t="s">
        <v>78</v>
      </c>
      <c r="C43" s="19" t="s">
        <v>123</v>
      </c>
      <c r="D43" s="32">
        <v>0</v>
      </c>
      <c r="E43" s="23">
        <v>0</v>
      </c>
      <c r="F43" s="32">
        <v>0</v>
      </c>
      <c r="G43" s="23">
        <v>0</v>
      </c>
      <c r="H43" s="23">
        <v>0</v>
      </c>
      <c r="I43" s="32">
        <v>0</v>
      </c>
    </row>
    <row r="44" spans="1:9" x14ac:dyDescent="0.2">
      <c r="A44" s="19" t="s">
        <v>78</v>
      </c>
      <c r="B44" s="19" t="s">
        <v>78</v>
      </c>
      <c r="C44" s="19" t="s">
        <v>103</v>
      </c>
      <c r="D44" s="31">
        <v>3010000</v>
      </c>
      <c r="E44" s="22">
        <v>-490700</v>
      </c>
      <c r="F44" s="31">
        <v>1269300</v>
      </c>
      <c r="G44" s="23">
        <v>0</v>
      </c>
      <c r="H44" s="23">
        <v>0</v>
      </c>
      <c r="I44" s="31">
        <v>1269300</v>
      </c>
    </row>
    <row r="45" spans="1:9" x14ac:dyDescent="0.2">
      <c r="A45" s="19" t="s">
        <v>78</v>
      </c>
      <c r="B45" s="19" t="s">
        <v>193</v>
      </c>
      <c r="C45" s="19" t="s">
        <v>194</v>
      </c>
      <c r="D45" s="31">
        <v>526720292</v>
      </c>
      <c r="E45" s="22">
        <v>32412913.25</v>
      </c>
      <c r="F45" s="31">
        <v>100546736.25</v>
      </c>
      <c r="G45" s="22">
        <v>20403431.510000002</v>
      </c>
      <c r="H45" s="22">
        <v>20403431.510000002</v>
      </c>
      <c r="I45" s="31">
        <v>80143304.739999995</v>
      </c>
    </row>
    <row r="46" spans="1:9" x14ac:dyDescent="0.2">
      <c r="A46" s="19" t="s">
        <v>78</v>
      </c>
      <c r="B46" s="19" t="s">
        <v>78</v>
      </c>
      <c r="C46" s="19" t="s">
        <v>195</v>
      </c>
      <c r="D46" s="31">
        <v>7100000</v>
      </c>
      <c r="E46" s="23">
        <v>0</v>
      </c>
      <c r="F46" s="31">
        <v>7100000</v>
      </c>
      <c r="G46" s="23">
        <v>0</v>
      </c>
      <c r="H46" s="23">
        <v>0</v>
      </c>
      <c r="I46" s="31">
        <v>7100000</v>
      </c>
    </row>
    <row r="47" spans="1:9" x14ac:dyDescent="0.2">
      <c r="A47" s="19" t="s">
        <v>78</v>
      </c>
      <c r="B47" s="19" t="s">
        <v>78</v>
      </c>
      <c r="C47" s="19" t="s">
        <v>124</v>
      </c>
      <c r="D47" s="32">
        <v>0</v>
      </c>
      <c r="E47" s="23">
        <v>0</v>
      </c>
      <c r="F47" s="32">
        <v>0</v>
      </c>
      <c r="G47" s="23">
        <v>0</v>
      </c>
      <c r="H47" s="23">
        <v>0</v>
      </c>
      <c r="I47" s="32">
        <v>0</v>
      </c>
    </row>
    <row r="48" spans="1:9" x14ac:dyDescent="0.2">
      <c r="A48" s="19" t="s">
        <v>78</v>
      </c>
      <c r="B48" s="19" t="s">
        <v>104</v>
      </c>
      <c r="C48" s="19" t="s">
        <v>105</v>
      </c>
      <c r="D48" s="32">
        <v>0</v>
      </c>
      <c r="E48" s="23">
        <v>0</v>
      </c>
      <c r="F48" s="32">
        <v>0</v>
      </c>
      <c r="G48" s="23">
        <v>0</v>
      </c>
      <c r="H48" s="23">
        <v>0</v>
      </c>
      <c r="I48" s="32">
        <v>0</v>
      </c>
    </row>
    <row r="49" spans="1:9" x14ac:dyDescent="0.2">
      <c r="A49" s="19" t="s">
        <v>78</v>
      </c>
      <c r="B49" s="19" t="s">
        <v>78</v>
      </c>
      <c r="C49" s="19" t="s">
        <v>125</v>
      </c>
      <c r="D49" s="32">
        <v>0</v>
      </c>
      <c r="E49" s="23">
        <v>0</v>
      </c>
      <c r="F49" s="32">
        <v>0</v>
      </c>
      <c r="G49" s="23">
        <v>0</v>
      </c>
      <c r="H49" s="23">
        <v>0</v>
      </c>
      <c r="I49" s="32">
        <v>0</v>
      </c>
    </row>
    <row r="50" spans="1:9" x14ac:dyDescent="0.2">
      <c r="A50" s="19" t="s">
        <v>78</v>
      </c>
      <c r="B50" s="19" t="s">
        <v>78</v>
      </c>
      <c r="C50" s="19" t="s">
        <v>196</v>
      </c>
      <c r="D50" s="32">
        <v>0</v>
      </c>
      <c r="E50" s="23">
        <v>0</v>
      </c>
      <c r="F50" s="32">
        <v>0</v>
      </c>
      <c r="G50" s="23">
        <v>0</v>
      </c>
      <c r="H50" s="23">
        <v>0</v>
      </c>
      <c r="I50" s="32">
        <v>0</v>
      </c>
    </row>
    <row r="51" spans="1:9" x14ac:dyDescent="0.2">
      <c r="A51" s="19" t="s">
        <v>78</v>
      </c>
      <c r="B51" s="19" t="s">
        <v>78</v>
      </c>
      <c r="C51" s="19" t="s">
        <v>197</v>
      </c>
      <c r="D51" s="32">
        <v>0</v>
      </c>
      <c r="E51" s="23">
        <v>0</v>
      </c>
      <c r="F51" s="32">
        <v>0</v>
      </c>
      <c r="G51" s="23">
        <v>0</v>
      </c>
      <c r="H51" s="23">
        <v>0</v>
      </c>
      <c r="I51" s="32">
        <v>0</v>
      </c>
    </row>
    <row r="52" spans="1:9" x14ac:dyDescent="0.2">
      <c r="A52" s="19" t="s">
        <v>78</v>
      </c>
      <c r="B52" s="19" t="s">
        <v>78</v>
      </c>
      <c r="C52" s="19" t="s">
        <v>198</v>
      </c>
      <c r="D52" s="32">
        <v>0</v>
      </c>
      <c r="E52" s="23">
        <v>0</v>
      </c>
      <c r="F52" s="32">
        <v>0</v>
      </c>
      <c r="G52" s="23">
        <v>0</v>
      </c>
      <c r="H52" s="23">
        <v>0</v>
      </c>
      <c r="I52" s="32">
        <v>0</v>
      </c>
    </row>
    <row r="53" spans="1:9" x14ac:dyDescent="0.2">
      <c r="A53" s="19" t="s">
        <v>78</v>
      </c>
      <c r="B53" s="19" t="s">
        <v>78</v>
      </c>
      <c r="C53" s="19" t="s">
        <v>106</v>
      </c>
      <c r="D53" s="32">
        <v>0</v>
      </c>
      <c r="E53" s="23">
        <v>0</v>
      </c>
      <c r="F53" s="32">
        <v>0</v>
      </c>
      <c r="G53" s="23">
        <v>0</v>
      </c>
      <c r="H53" s="23">
        <v>0</v>
      </c>
      <c r="I53" s="32">
        <v>0</v>
      </c>
    </row>
    <row r="54" spans="1:9" x14ac:dyDescent="0.2">
      <c r="A54" s="19" t="s">
        <v>78</v>
      </c>
      <c r="B54" s="19" t="s">
        <v>78</v>
      </c>
      <c r="C54" s="19" t="s">
        <v>107</v>
      </c>
      <c r="D54" s="31">
        <v>1029886858</v>
      </c>
      <c r="E54" s="22">
        <v>-7500000</v>
      </c>
      <c r="F54" s="32">
        <v>0</v>
      </c>
      <c r="G54" s="23">
        <v>0</v>
      </c>
      <c r="H54" s="23">
        <v>0</v>
      </c>
      <c r="I54" s="32">
        <v>0</v>
      </c>
    </row>
    <row r="55" spans="1:9" x14ac:dyDescent="0.2">
      <c r="A55" s="19" t="s">
        <v>78</v>
      </c>
      <c r="B55" s="19" t="s">
        <v>108</v>
      </c>
      <c r="C55" s="19" t="s">
        <v>109</v>
      </c>
      <c r="D55" s="31">
        <v>7725665940</v>
      </c>
      <c r="E55" s="22">
        <v>315126634</v>
      </c>
      <c r="F55" s="31">
        <v>2209312178</v>
      </c>
      <c r="G55" s="22">
        <v>2168230192</v>
      </c>
      <c r="H55" s="22">
        <v>2168230192</v>
      </c>
      <c r="I55" s="31">
        <v>41081986</v>
      </c>
    </row>
    <row r="56" spans="1:9" x14ac:dyDescent="0.2">
      <c r="A56" s="19" t="s">
        <v>78</v>
      </c>
      <c r="B56" s="19" t="s">
        <v>78</v>
      </c>
      <c r="C56" s="19" t="s">
        <v>110</v>
      </c>
      <c r="D56" s="32">
        <v>0</v>
      </c>
      <c r="E56" s="23">
        <v>0</v>
      </c>
      <c r="F56" s="32">
        <v>0</v>
      </c>
      <c r="G56" s="23">
        <v>0</v>
      </c>
      <c r="H56" s="23">
        <v>0</v>
      </c>
      <c r="I56" s="32">
        <v>0</v>
      </c>
    </row>
    <row r="57" spans="1:9" x14ac:dyDescent="0.2">
      <c r="A57" s="19" t="s">
        <v>78</v>
      </c>
      <c r="B57" s="19" t="s">
        <v>78</v>
      </c>
      <c r="C57" s="19" t="s">
        <v>111</v>
      </c>
      <c r="D57" s="31">
        <v>1013494433</v>
      </c>
      <c r="E57" s="23">
        <v>0</v>
      </c>
      <c r="F57" s="31">
        <v>184271714</v>
      </c>
      <c r="G57" s="22">
        <v>45170422.229999997</v>
      </c>
      <c r="H57" s="22">
        <v>45170422.229999997</v>
      </c>
      <c r="I57" s="31">
        <v>139101291.77000001</v>
      </c>
    </row>
    <row r="58" spans="1:9" x14ac:dyDescent="0.2">
      <c r="A58" s="19" t="s">
        <v>78</v>
      </c>
      <c r="B58" s="19" t="s">
        <v>199</v>
      </c>
      <c r="C58" s="19" t="s">
        <v>200</v>
      </c>
      <c r="D58" s="32">
        <v>0</v>
      </c>
      <c r="E58" s="23">
        <v>0</v>
      </c>
      <c r="F58" s="32">
        <v>0</v>
      </c>
      <c r="G58" s="23">
        <v>0</v>
      </c>
      <c r="H58" s="23">
        <v>0</v>
      </c>
      <c r="I58" s="32">
        <v>0</v>
      </c>
    </row>
    <row r="59" spans="1:9" x14ac:dyDescent="0.2">
      <c r="A59" s="19" t="s">
        <v>78</v>
      </c>
      <c r="B59" s="19" t="s">
        <v>78</v>
      </c>
      <c r="C59" s="19" t="s">
        <v>201</v>
      </c>
      <c r="D59" s="31">
        <v>151194060</v>
      </c>
      <c r="E59" s="22">
        <v>1205827.8700000001</v>
      </c>
      <c r="F59" s="31">
        <v>51603847.869999997</v>
      </c>
      <c r="G59" s="22">
        <v>51459806.5</v>
      </c>
      <c r="H59" s="22">
        <v>51459806.5</v>
      </c>
      <c r="I59" s="31">
        <v>144041.37</v>
      </c>
    </row>
    <row r="60" spans="1:9" x14ac:dyDescent="0.2">
      <c r="A60" s="19" t="s">
        <v>78</v>
      </c>
      <c r="B60" s="19" t="s">
        <v>78</v>
      </c>
      <c r="C60" s="19" t="s">
        <v>202</v>
      </c>
      <c r="D60" s="31">
        <v>7172400</v>
      </c>
      <c r="E60" s="22">
        <v>-1694796.8</v>
      </c>
      <c r="F60" s="31">
        <v>98303.2</v>
      </c>
      <c r="G60" s="22">
        <v>504.6</v>
      </c>
      <c r="H60" s="22">
        <v>504.6</v>
      </c>
      <c r="I60" s="31">
        <v>97798.6</v>
      </c>
    </row>
    <row r="61" spans="1:9" x14ac:dyDescent="0.2">
      <c r="A61" s="19" t="s">
        <v>78</v>
      </c>
      <c r="B61" s="19" t="s">
        <v>78</v>
      </c>
      <c r="C61" s="19" t="s">
        <v>203</v>
      </c>
      <c r="D61" s="31">
        <v>169740793</v>
      </c>
      <c r="E61" s="22">
        <v>-41093668.390000001</v>
      </c>
      <c r="F61" s="31">
        <v>1341529.6100000001</v>
      </c>
      <c r="G61" s="22">
        <v>1068330.33</v>
      </c>
      <c r="H61" s="22">
        <v>1068330.33</v>
      </c>
      <c r="I61" s="31">
        <v>273199.28000000003</v>
      </c>
    </row>
    <row r="62" spans="1:9" x14ac:dyDescent="0.2">
      <c r="A62" s="19" t="s">
        <v>78</v>
      </c>
      <c r="B62" s="19" t="s">
        <v>78</v>
      </c>
      <c r="C62" s="19" t="s">
        <v>112</v>
      </c>
      <c r="D62" s="32">
        <v>0</v>
      </c>
      <c r="E62" s="23">
        <v>0</v>
      </c>
      <c r="F62" s="32">
        <v>0</v>
      </c>
      <c r="G62" s="23">
        <v>0</v>
      </c>
      <c r="H62" s="23">
        <v>0</v>
      </c>
      <c r="I62" s="32">
        <v>0</v>
      </c>
    </row>
    <row r="63" spans="1:9" x14ac:dyDescent="0.2">
      <c r="A63" s="19" t="s">
        <v>78</v>
      </c>
      <c r="B63" s="19" t="s">
        <v>78</v>
      </c>
      <c r="C63" s="19" t="s">
        <v>113</v>
      </c>
      <c r="D63" s="32">
        <v>0</v>
      </c>
      <c r="E63" s="23">
        <v>0</v>
      </c>
      <c r="F63" s="32">
        <v>0</v>
      </c>
      <c r="G63" s="23">
        <v>0</v>
      </c>
      <c r="H63" s="23">
        <v>0</v>
      </c>
      <c r="I63" s="32">
        <v>0</v>
      </c>
    </row>
    <row r="64" spans="1:9" x14ac:dyDescent="0.2">
      <c r="A64" s="19" t="s">
        <v>78</v>
      </c>
      <c r="B64" s="19" t="s">
        <v>78</v>
      </c>
      <c r="C64" s="19" t="s">
        <v>114</v>
      </c>
      <c r="D64" s="31">
        <v>200000000</v>
      </c>
      <c r="E64" s="23">
        <v>0</v>
      </c>
      <c r="F64" s="31">
        <v>49999998</v>
      </c>
      <c r="G64" s="23">
        <v>0</v>
      </c>
      <c r="H64" s="23">
        <v>0</v>
      </c>
      <c r="I64" s="31">
        <v>49999998</v>
      </c>
    </row>
    <row r="65" spans="1:9" x14ac:dyDescent="0.2">
      <c r="A65" s="19" t="s">
        <v>204</v>
      </c>
      <c r="B65" s="19" t="s">
        <v>77</v>
      </c>
      <c r="C65" s="19" t="s">
        <v>172</v>
      </c>
      <c r="D65" s="31">
        <v>8810930765.9699993</v>
      </c>
      <c r="E65" s="22">
        <v>24658724.870000001</v>
      </c>
      <c r="F65" s="31">
        <v>2227391321.8699999</v>
      </c>
      <c r="G65" s="22">
        <v>2420703391.2199998</v>
      </c>
      <c r="H65" s="22">
        <v>2335914189.46</v>
      </c>
      <c r="I65" s="31">
        <v>-193312069.34999999</v>
      </c>
    </row>
    <row r="66" spans="1:9" x14ac:dyDescent="0.2">
      <c r="A66" s="19" t="s">
        <v>78</v>
      </c>
      <c r="B66" s="19" t="s">
        <v>78</v>
      </c>
      <c r="C66" s="19" t="s">
        <v>173</v>
      </c>
      <c r="D66" s="31">
        <v>8453088</v>
      </c>
      <c r="E66" s="22">
        <v>-2113272</v>
      </c>
      <c r="F66" s="32">
        <v>0</v>
      </c>
      <c r="G66" s="23">
        <v>0</v>
      </c>
      <c r="H66" s="23">
        <v>0</v>
      </c>
      <c r="I66" s="32">
        <v>0</v>
      </c>
    </row>
    <row r="67" spans="1:9" x14ac:dyDescent="0.2">
      <c r="A67" s="19" t="s">
        <v>78</v>
      </c>
      <c r="B67" s="19" t="s">
        <v>78</v>
      </c>
      <c r="C67" s="19" t="s">
        <v>79</v>
      </c>
      <c r="D67" s="31">
        <v>2759167562</v>
      </c>
      <c r="E67" s="22">
        <v>73585610.359999999</v>
      </c>
      <c r="F67" s="31">
        <v>947396472.36000001</v>
      </c>
      <c r="G67" s="22">
        <v>947078260.57000005</v>
      </c>
      <c r="H67" s="22">
        <v>945288633.75</v>
      </c>
      <c r="I67" s="31">
        <v>318211.78999999998</v>
      </c>
    </row>
    <row r="68" spans="1:9" x14ac:dyDescent="0.2">
      <c r="A68" s="19" t="s">
        <v>78</v>
      </c>
      <c r="B68" s="19" t="s">
        <v>78</v>
      </c>
      <c r="C68" s="19" t="s">
        <v>80</v>
      </c>
      <c r="D68" s="31">
        <v>1564676640</v>
      </c>
      <c r="E68" s="22">
        <v>-85319963.090000004</v>
      </c>
      <c r="F68" s="31">
        <v>305849196.91000003</v>
      </c>
      <c r="G68" s="22">
        <v>305849196.91000003</v>
      </c>
      <c r="H68" s="22">
        <v>305849196.91000003</v>
      </c>
      <c r="I68" s="32">
        <v>0</v>
      </c>
    </row>
    <row r="69" spans="1:9" x14ac:dyDescent="0.2">
      <c r="A69" s="19" t="s">
        <v>78</v>
      </c>
      <c r="B69" s="19" t="s">
        <v>78</v>
      </c>
      <c r="C69" s="19" t="s">
        <v>174</v>
      </c>
      <c r="D69" s="31">
        <v>5313229474</v>
      </c>
      <c r="E69" s="22">
        <v>297449474.35000002</v>
      </c>
      <c r="F69" s="31">
        <v>1289929939.3499999</v>
      </c>
      <c r="G69" s="22">
        <v>1199347378.8900001</v>
      </c>
      <c r="H69" s="22">
        <v>1167882745.24</v>
      </c>
      <c r="I69" s="31">
        <v>90582560.459999993</v>
      </c>
    </row>
    <row r="70" spans="1:9" x14ac:dyDescent="0.2">
      <c r="A70" s="19" t="s">
        <v>78</v>
      </c>
      <c r="B70" s="19" t="s">
        <v>78</v>
      </c>
      <c r="C70" s="19" t="s">
        <v>81</v>
      </c>
      <c r="D70" s="32">
        <v>0</v>
      </c>
      <c r="E70" s="23">
        <v>0</v>
      </c>
      <c r="F70" s="32">
        <v>0</v>
      </c>
      <c r="G70" s="23">
        <v>0</v>
      </c>
      <c r="H70" s="23">
        <v>0</v>
      </c>
      <c r="I70" s="32">
        <v>0</v>
      </c>
    </row>
    <row r="71" spans="1:9" x14ac:dyDescent="0.2">
      <c r="A71" s="19" t="s">
        <v>78</v>
      </c>
      <c r="B71" s="19" t="s">
        <v>78</v>
      </c>
      <c r="C71" s="19" t="s">
        <v>175</v>
      </c>
      <c r="D71" s="31">
        <v>28650943</v>
      </c>
      <c r="E71" s="22">
        <v>3635555.02</v>
      </c>
      <c r="F71" s="31">
        <v>8183735.0199999996</v>
      </c>
      <c r="G71" s="22">
        <v>7792943.5099999998</v>
      </c>
      <c r="H71" s="22">
        <v>7792943.5099999998</v>
      </c>
      <c r="I71" s="31">
        <v>390791.51</v>
      </c>
    </row>
    <row r="72" spans="1:9" x14ac:dyDescent="0.2">
      <c r="A72" s="19" t="s">
        <v>78</v>
      </c>
      <c r="B72" s="19" t="s">
        <v>82</v>
      </c>
      <c r="C72" s="19" t="s">
        <v>176</v>
      </c>
      <c r="D72" s="31">
        <v>174141275</v>
      </c>
      <c r="E72" s="22">
        <v>-22250415.370000001</v>
      </c>
      <c r="F72" s="31">
        <v>13332970.630000001</v>
      </c>
      <c r="G72" s="22">
        <v>697535.64</v>
      </c>
      <c r="H72" s="22">
        <v>697535.64</v>
      </c>
      <c r="I72" s="31">
        <v>12635434.99</v>
      </c>
    </row>
    <row r="73" spans="1:9" x14ac:dyDescent="0.2">
      <c r="A73" s="19" t="s">
        <v>78</v>
      </c>
      <c r="B73" s="19" t="s">
        <v>78</v>
      </c>
      <c r="C73" s="19" t="s">
        <v>83</v>
      </c>
      <c r="D73" s="31">
        <v>48061582</v>
      </c>
      <c r="E73" s="22">
        <v>129278.6</v>
      </c>
      <c r="F73" s="31">
        <v>13684065.6</v>
      </c>
      <c r="G73" s="22">
        <v>118476.29</v>
      </c>
      <c r="H73" s="22">
        <v>118476.29</v>
      </c>
      <c r="I73" s="31">
        <v>13565589.310000001</v>
      </c>
    </row>
    <row r="74" spans="1:9" x14ac:dyDescent="0.2">
      <c r="A74" s="19" t="s">
        <v>78</v>
      </c>
      <c r="B74" s="19" t="s">
        <v>78</v>
      </c>
      <c r="C74" s="19" t="s">
        <v>177</v>
      </c>
      <c r="D74" s="32">
        <v>0</v>
      </c>
      <c r="E74" s="23">
        <v>0</v>
      </c>
      <c r="F74" s="32">
        <v>0</v>
      </c>
      <c r="G74" s="23">
        <v>0</v>
      </c>
      <c r="H74" s="23">
        <v>0</v>
      </c>
      <c r="I74" s="32">
        <v>0</v>
      </c>
    </row>
    <row r="75" spans="1:9" x14ac:dyDescent="0.2">
      <c r="A75" s="19" t="s">
        <v>78</v>
      </c>
      <c r="B75" s="19" t="s">
        <v>78</v>
      </c>
      <c r="C75" s="19" t="s">
        <v>178</v>
      </c>
      <c r="D75" s="31">
        <v>12509014</v>
      </c>
      <c r="E75" s="22">
        <v>118974.01</v>
      </c>
      <c r="F75" s="31">
        <v>2101857.0099999998</v>
      </c>
      <c r="G75" s="22">
        <v>10802.92</v>
      </c>
      <c r="H75" s="22">
        <v>10802.92</v>
      </c>
      <c r="I75" s="31">
        <v>2091054.09</v>
      </c>
    </row>
    <row r="76" spans="1:9" x14ac:dyDescent="0.2">
      <c r="A76" s="19" t="s">
        <v>78</v>
      </c>
      <c r="B76" s="19" t="s">
        <v>78</v>
      </c>
      <c r="C76" s="19" t="s">
        <v>179</v>
      </c>
      <c r="D76" s="31">
        <v>763806</v>
      </c>
      <c r="E76" s="22">
        <v>-8034</v>
      </c>
      <c r="F76" s="31">
        <v>312499</v>
      </c>
      <c r="G76" s="22">
        <v>4637</v>
      </c>
      <c r="H76" s="22">
        <v>4637</v>
      </c>
      <c r="I76" s="31">
        <v>307862</v>
      </c>
    </row>
    <row r="77" spans="1:9" x14ac:dyDescent="0.2">
      <c r="A77" s="19" t="s">
        <v>78</v>
      </c>
      <c r="B77" s="19" t="s">
        <v>78</v>
      </c>
      <c r="C77" s="19" t="s">
        <v>84</v>
      </c>
      <c r="D77" s="31">
        <v>6442742</v>
      </c>
      <c r="E77" s="22">
        <v>-52004</v>
      </c>
      <c r="F77" s="31">
        <v>1498391</v>
      </c>
      <c r="G77" s="22">
        <v>364840.79</v>
      </c>
      <c r="H77" s="22">
        <v>364840.79</v>
      </c>
      <c r="I77" s="31">
        <v>1133550.21</v>
      </c>
    </row>
    <row r="78" spans="1:9" x14ac:dyDescent="0.2">
      <c r="A78" s="19" t="s">
        <v>78</v>
      </c>
      <c r="B78" s="19" t="s">
        <v>78</v>
      </c>
      <c r="C78" s="19" t="s">
        <v>180</v>
      </c>
      <c r="D78" s="31">
        <v>6027236</v>
      </c>
      <c r="E78" s="22">
        <v>500292</v>
      </c>
      <c r="F78" s="31">
        <v>2138866</v>
      </c>
      <c r="G78" s="23">
        <v>0</v>
      </c>
      <c r="H78" s="23">
        <v>0</v>
      </c>
      <c r="I78" s="31">
        <v>2138866</v>
      </c>
    </row>
    <row r="79" spans="1:9" x14ac:dyDescent="0.2">
      <c r="A79" s="19" t="s">
        <v>78</v>
      </c>
      <c r="B79" s="19" t="s">
        <v>78</v>
      </c>
      <c r="C79" s="19" t="s">
        <v>85</v>
      </c>
      <c r="D79" s="32">
        <v>0</v>
      </c>
      <c r="E79" s="23">
        <v>0</v>
      </c>
      <c r="F79" s="32">
        <v>0</v>
      </c>
      <c r="G79" s="23">
        <v>0</v>
      </c>
      <c r="H79" s="23">
        <v>0</v>
      </c>
      <c r="I79" s="32">
        <v>0</v>
      </c>
    </row>
    <row r="80" spans="1:9" x14ac:dyDescent="0.2">
      <c r="A80" s="19" t="s">
        <v>78</v>
      </c>
      <c r="B80" s="19" t="s">
        <v>78</v>
      </c>
      <c r="C80" s="19" t="s">
        <v>86</v>
      </c>
      <c r="D80" s="31">
        <v>3237103</v>
      </c>
      <c r="E80" s="22">
        <v>192418.4</v>
      </c>
      <c r="F80" s="31">
        <v>1622222.4</v>
      </c>
      <c r="G80" s="22">
        <v>36312.46</v>
      </c>
      <c r="H80" s="22">
        <v>36312.46</v>
      </c>
      <c r="I80" s="31">
        <v>1585909.94</v>
      </c>
    </row>
    <row r="81" spans="1:9" x14ac:dyDescent="0.2">
      <c r="A81" s="19" t="s">
        <v>78</v>
      </c>
      <c r="B81" s="19" t="s">
        <v>87</v>
      </c>
      <c r="C81" s="19" t="s">
        <v>181</v>
      </c>
      <c r="D81" s="31">
        <v>93829092</v>
      </c>
      <c r="E81" s="22">
        <v>-3198328.92</v>
      </c>
      <c r="F81" s="31">
        <v>23411239.079999998</v>
      </c>
      <c r="G81" s="22">
        <v>9073870.4900000002</v>
      </c>
      <c r="H81" s="22">
        <v>9073870.4900000002</v>
      </c>
      <c r="I81" s="31">
        <v>14337368.59</v>
      </c>
    </row>
    <row r="82" spans="1:9" x14ac:dyDescent="0.2">
      <c r="A82" s="19" t="s">
        <v>78</v>
      </c>
      <c r="B82" s="19" t="s">
        <v>78</v>
      </c>
      <c r="C82" s="19" t="s">
        <v>88</v>
      </c>
      <c r="D82" s="31">
        <v>31626501</v>
      </c>
      <c r="E82" s="22">
        <v>580000</v>
      </c>
      <c r="F82" s="31">
        <v>9608833</v>
      </c>
      <c r="G82" s="22">
        <v>4000</v>
      </c>
      <c r="H82" s="22">
        <v>4000</v>
      </c>
      <c r="I82" s="31">
        <v>9604833</v>
      </c>
    </row>
    <row r="83" spans="1:9" x14ac:dyDescent="0.2">
      <c r="A83" s="19" t="s">
        <v>78</v>
      </c>
      <c r="B83" s="19" t="s">
        <v>78</v>
      </c>
      <c r="C83" s="19" t="s">
        <v>182</v>
      </c>
      <c r="D83" s="31">
        <v>16991061</v>
      </c>
      <c r="E83" s="22">
        <v>5181735.62</v>
      </c>
      <c r="F83" s="31">
        <v>9029349.6199999992</v>
      </c>
      <c r="G83" s="22">
        <v>41235.599999999999</v>
      </c>
      <c r="H83" s="22">
        <v>41235.599999999999</v>
      </c>
      <c r="I83" s="31">
        <v>8988114.0199999996</v>
      </c>
    </row>
    <row r="84" spans="1:9" x14ac:dyDescent="0.2">
      <c r="A84" s="19" t="s">
        <v>78</v>
      </c>
      <c r="B84" s="19" t="s">
        <v>78</v>
      </c>
      <c r="C84" s="19" t="s">
        <v>89</v>
      </c>
      <c r="D84" s="31">
        <v>8463385</v>
      </c>
      <c r="E84" s="22">
        <v>100000</v>
      </c>
      <c r="F84" s="31">
        <v>2143527</v>
      </c>
      <c r="G84" s="23">
        <v>0</v>
      </c>
      <c r="H84" s="23">
        <v>0</v>
      </c>
      <c r="I84" s="31">
        <v>2143527</v>
      </c>
    </row>
    <row r="85" spans="1:9" x14ac:dyDescent="0.2">
      <c r="A85" s="19" t="s">
        <v>78</v>
      </c>
      <c r="B85" s="19" t="s">
        <v>78</v>
      </c>
      <c r="C85" s="19" t="s">
        <v>183</v>
      </c>
      <c r="D85" s="31">
        <v>51659651</v>
      </c>
      <c r="E85" s="22">
        <v>-1151628.2</v>
      </c>
      <c r="F85" s="31">
        <v>12378348.800000001</v>
      </c>
      <c r="G85" s="22">
        <v>2784</v>
      </c>
      <c r="H85" s="22">
        <v>2784</v>
      </c>
      <c r="I85" s="31">
        <v>12375564.800000001</v>
      </c>
    </row>
    <row r="86" spans="1:9" x14ac:dyDescent="0.2">
      <c r="A86" s="19" t="s">
        <v>78</v>
      </c>
      <c r="B86" s="19" t="s">
        <v>78</v>
      </c>
      <c r="C86" s="19" t="s">
        <v>184</v>
      </c>
      <c r="D86" s="31">
        <v>329997</v>
      </c>
      <c r="E86" s="23">
        <v>0</v>
      </c>
      <c r="F86" s="31">
        <v>25000</v>
      </c>
      <c r="G86" s="23">
        <v>0</v>
      </c>
      <c r="H86" s="23">
        <v>0</v>
      </c>
      <c r="I86" s="31">
        <v>25000</v>
      </c>
    </row>
    <row r="87" spans="1:9" x14ac:dyDescent="0.2">
      <c r="A87" s="19" t="s">
        <v>78</v>
      </c>
      <c r="B87" s="19" t="s">
        <v>78</v>
      </c>
      <c r="C87" s="19" t="s">
        <v>185</v>
      </c>
      <c r="D87" s="31">
        <v>10196837</v>
      </c>
      <c r="E87" s="22">
        <v>-197704</v>
      </c>
      <c r="F87" s="31">
        <v>1990457</v>
      </c>
      <c r="G87" s="22">
        <v>135557.92000000001</v>
      </c>
      <c r="H87" s="22">
        <v>135557.92000000001</v>
      </c>
      <c r="I87" s="31">
        <v>1854899.08</v>
      </c>
    </row>
    <row r="88" spans="1:9" x14ac:dyDescent="0.2">
      <c r="A88" s="19" t="s">
        <v>78</v>
      </c>
      <c r="B88" s="19" t="s">
        <v>78</v>
      </c>
      <c r="C88" s="19" t="s">
        <v>90</v>
      </c>
      <c r="D88" s="31">
        <v>11487241</v>
      </c>
      <c r="E88" s="22">
        <v>-852744.01</v>
      </c>
      <c r="F88" s="31">
        <v>2240520.9900000002</v>
      </c>
      <c r="G88" s="22">
        <v>210000</v>
      </c>
      <c r="H88" s="22">
        <v>210000</v>
      </c>
      <c r="I88" s="31">
        <v>2030520.99</v>
      </c>
    </row>
    <row r="89" spans="1:9" x14ac:dyDescent="0.2">
      <c r="A89" s="19" t="s">
        <v>78</v>
      </c>
      <c r="B89" s="19" t="s">
        <v>78</v>
      </c>
      <c r="C89" s="19" t="s">
        <v>91</v>
      </c>
      <c r="D89" s="31">
        <v>1482613792</v>
      </c>
      <c r="E89" s="22">
        <v>-95124258.120000005</v>
      </c>
      <c r="F89" s="31">
        <v>275439928.88</v>
      </c>
      <c r="G89" s="22">
        <v>275154268.50999999</v>
      </c>
      <c r="H89" s="22">
        <v>275132924.08999997</v>
      </c>
      <c r="I89" s="31">
        <v>285660.37</v>
      </c>
    </row>
    <row r="90" spans="1:9" x14ac:dyDescent="0.2">
      <c r="A90" s="19" t="s">
        <v>78</v>
      </c>
      <c r="B90" s="19" t="s">
        <v>92</v>
      </c>
      <c r="C90" s="19" t="s">
        <v>186</v>
      </c>
      <c r="D90" s="31">
        <v>2361200147</v>
      </c>
      <c r="E90" s="22">
        <v>-14202776.359999999</v>
      </c>
      <c r="F90" s="31">
        <v>691220039.63999999</v>
      </c>
      <c r="G90" s="22">
        <v>615341421</v>
      </c>
      <c r="H90" s="22">
        <v>615341421</v>
      </c>
      <c r="I90" s="31">
        <v>75878618.640000001</v>
      </c>
    </row>
    <row r="91" spans="1:9" x14ac:dyDescent="0.2">
      <c r="A91" s="19" t="s">
        <v>78</v>
      </c>
      <c r="B91" s="19" t="s">
        <v>78</v>
      </c>
      <c r="C91" s="19" t="s">
        <v>187</v>
      </c>
      <c r="D91" s="31">
        <v>10336810896</v>
      </c>
      <c r="E91" s="22">
        <v>37119708.829999998</v>
      </c>
      <c r="F91" s="31">
        <v>2554733909.8299999</v>
      </c>
      <c r="G91" s="22">
        <v>1647809324.0599999</v>
      </c>
      <c r="H91" s="22">
        <v>1647809324.0599999</v>
      </c>
      <c r="I91" s="31">
        <v>906924585.76999998</v>
      </c>
    </row>
    <row r="92" spans="1:9" x14ac:dyDescent="0.2">
      <c r="A92" s="19" t="s">
        <v>78</v>
      </c>
      <c r="B92" s="19" t="s">
        <v>78</v>
      </c>
      <c r="C92" s="19" t="s">
        <v>93</v>
      </c>
      <c r="D92" s="32">
        <v>0</v>
      </c>
      <c r="E92" s="23">
        <v>0</v>
      </c>
      <c r="F92" s="32">
        <v>0</v>
      </c>
      <c r="G92" s="23">
        <v>0</v>
      </c>
      <c r="H92" s="23">
        <v>0</v>
      </c>
      <c r="I92" s="32">
        <v>0</v>
      </c>
    </row>
    <row r="93" spans="1:9" x14ac:dyDescent="0.2">
      <c r="A93" s="19" t="s">
        <v>78</v>
      </c>
      <c r="B93" s="19" t="s">
        <v>78</v>
      </c>
      <c r="C93" s="19" t="s">
        <v>94</v>
      </c>
      <c r="D93" s="32">
        <v>0</v>
      </c>
      <c r="E93" s="23">
        <v>0</v>
      </c>
      <c r="F93" s="32">
        <v>0</v>
      </c>
      <c r="G93" s="23">
        <v>0</v>
      </c>
      <c r="H93" s="23">
        <v>0</v>
      </c>
      <c r="I93" s="32">
        <v>0</v>
      </c>
    </row>
    <row r="94" spans="1:9" x14ac:dyDescent="0.2">
      <c r="A94" s="19" t="s">
        <v>78</v>
      </c>
      <c r="B94" s="19" t="s">
        <v>78</v>
      </c>
      <c r="C94" s="19" t="s">
        <v>95</v>
      </c>
      <c r="D94" s="32">
        <v>0</v>
      </c>
      <c r="E94" s="23">
        <v>0</v>
      </c>
      <c r="F94" s="32">
        <v>0</v>
      </c>
      <c r="G94" s="23">
        <v>0</v>
      </c>
      <c r="H94" s="23">
        <v>0</v>
      </c>
      <c r="I94" s="32">
        <v>0</v>
      </c>
    </row>
    <row r="95" spans="1:9" x14ac:dyDescent="0.2">
      <c r="A95" s="19" t="s">
        <v>78</v>
      </c>
      <c r="B95" s="19" t="s">
        <v>78</v>
      </c>
      <c r="C95" s="19" t="s">
        <v>188</v>
      </c>
      <c r="D95" s="32">
        <v>0</v>
      </c>
      <c r="E95" s="23">
        <v>0</v>
      </c>
      <c r="F95" s="32">
        <v>0</v>
      </c>
      <c r="G95" s="23">
        <v>0</v>
      </c>
      <c r="H95" s="23">
        <v>0</v>
      </c>
      <c r="I95" s="32">
        <v>0</v>
      </c>
    </row>
    <row r="96" spans="1:9" x14ac:dyDescent="0.2">
      <c r="A96" s="19" t="s">
        <v>78</v>
      </c>
      <c r="B96" s="19" t="s">
        <v>78</v>
      </c>
      <c r="C96" s="19" t="s">
        <v>96</v>
      </c>
      <c r="D96" s="32">
        <v>0</v>
      </c>
      <c r="E96" s="23">
        <v>0</v>
      </c>
      <c r="F96" s="32">
        <v>0</v>
      </c>
      <c r="G96" s="23">
        <v>0</v>
      </c>
      <c r="H96" s="23">
        <v>0</v>
      </c>
      <c r="I96" s="32">
        <v>0</v>
      </c>
    </row>
    <row r="97" spans="1:9" x14ac:dyDescent="0.2">
      <c r="A97" s="19" t="s">
        <v>78</v>
      </c>
      <c r="B97" s="19" t="s">
        <v>78</v>
      </c>
      <c r="C97" s="19" t="s">
        <v>97</v>
      </c>
      <c r="D97" s="32">
        <v>0</v>
      </c>
      <c r="E97" s="23">
        <v>0</v>
      </c>
      <c r="F97" s="32">
        <v>0</v>
      </c>
      <c r="G97" s="23">
        <v>0</v>
      </c>
      <c r="H97" s="23">
        <v>0</v>
      </c>
      <c r="I97" s="32">
        <v>0</v>
      </c>
    </row>
    <row r="98" spans="1:9" x14ac:dyDescent="0.2">
      <c r="A98" s="19" t="s">
        <v>78</v>
      </c>
      <c r="B98" s="19" t="s">
        <v>78</v>
      </c>
      <c r="C98" s="19" t="s">
        <v>98</v>
      </c>
      <c r="D98" s="32">
        <v>0</v>
      </c>
      <c r="E98" s="23">
        <v>0</v>
      </c>
      <c r="F98" s="32">
        <v>0</v>
      </c>
      <c r="G98" s="23">
        <v>0</v>
      </c>
      <c r="H98" s="23">
        <v>0</v>
      </c>
      <c r="I98" s="32">
        <v>0</v>
      </c>
    </row>
    <row r="99" spans="1:9" x14ac:dyDescent="0.2">
      <c r="A99" s="19" t="s">
        <v>78</v>
      </c>
      <c r="B99" s="19" t="s">
        <v>99</v>
      </c>
      <c r="C99" s="19" t="s">
        <v>189</v>
      </c>
      <c r="D99" s="32">
        <v>0</v>
      </c>
      <c r="E99" s="23">
        <v>0</v>
      </c>
      <c r="F99" s="32">
        <v>0</v>
      </c>
      <c r="G99" s="23">
        <v>0</v>
      </c>
      <c r="H99" s="23">
        <v>0</v>
      </c>
      <c r="I99" s="32">
        <v>0</v>
      </c>
    </row>
    <row r="100" spans="1:9" x14ac:dyDescent="0.2">
      <c r="A100" s="19" t="s">
        <v>78</v>
      </c>
      <c r="B100" s="19" t="s">
        <v>78</v>
      </c>
      <c r="C100" s="19" t="s">
        <v>100</v>
      </c>
      <c r="D100" s="32">
        <v>0</v>
      </c>
      <c r="E100" s="23">
        <v>0</v>
      </c>
      <c r="F100" s="32">
        <v>0</v>
      </c>
      <c r="G100" s="23">
        <v>0</v>
      </c>
      <c r="H100" s="23">
        <v>0</v>
      </c>
      <c r="I100" s="32">
        <v>0</v>
      </c>
    </row>
    <row r="101" spans="1:9" x14ac:dyDescent="0.2">
      <c r="A101" s="19" t="s">
        <v>78</v>
      </c>
      <c r="B101" s="19" t="s">
        <v>78</v>
      </c>
      <c r="C101" s="19" t="s">
        <v>190</v>
      </c>
      <c r="D101" s="32">
        <v>0</v>
      </c>
      <c r="E101" s="23">
        <v>0</v>
      </c>
      <c r="F101" s="32">
        <v>0</v>
      </c>
      <c r="G101" s="23">
        <v>0</v>
      </c>
      <c r="H101" s="23">
        <v>0</v>
      </c>
      <c r="I101" s="32">
        <v>0</v>
      </c>
    </row>
    <row r="102" spans="1:9" x14ac:dyDescent="0.2">
      <c r="A102" s="19" t="s">
        <v>78</v>
      </c>
      <c r="B102" s="19" t="s">
        <v>78</v>
      </c>
      <c r="C102" s="19" t="s">
        <v>191</v>
      </c>
      <c r="D102" s="32">
        <v>0</v>
      </c>
      <c r="E102" s="23">
        <v>0</v>
      </c>
      <c r="F102" s="32">
        <v>0</v>
      </c>
      <c r="G102" s="23">
        <v>0</v>
      </c>
      <c r="H102" s="23">
        <v>0</v>
      </c>
      <c r="I102" s="32">
        <v>0</v>
      </c>
    </row>
    <row r="103" spans="1:9" x14ac:dyDescent="0.2">
      <c r="A103" s="19" t="s">
        <v>78</v>
      </c>
      <c r="B103" s="19" t="s">
        <v>78</v>
      </c>
      <c r="C103" s="19" t="s">
        <v>101</v>
      </c>
      <c r="D103" s="32">
        <v>0</v>
      </c>
      <c r="E103" s="23">
        <v>0</v>
      </c>
      <c r="F103" s="32">
        <v>0</v>
      </c>
      <c r="G103" s="23">
        <v>0</v>
      </c>
      <c r="H103" s="23">
        <v>0</v>
      </c>
      <c r="I103" s="32">
        <v>0</v>
      </c>
    </row>
    <row r="104" spans="1:9" x14ac:dyDescent="0.2">
      <c r="A104" s="19" t="s">
        <v>78</v>
      </c>
      <c r="B104" s="19" t="s">
        <v>78</v>
      </c>
      <c r="C104" s="19" t="s">
        <v>102</v>
      </c>
      <c r="D104" s="32">
        <v>0</v>
      </c>
      <c r="E104" s="23">
        <v>0</v>
      </c>
      <c r="F104" s="32">
        <v>0</v>
      </c>
      <c r="G104" s="23">
        <v>0</v>
      </c>
      <c r="H104" s="23">
        <v>0</v>
      </c>
      <c r="I104" s="32">
        <v>0</v>
      </c>
    </row>
    <row r="105" spans="1:9" x14ac:dyDescent="0.2">
      <c r="A105" s="19" t="s">
        <v>78</v>
      </c>
      <c r="B105" s="19" t="s">
        <v>78</v>
      </c>
      <c r="C105" s="19" t="s">
        <v>192</v>
      </c>
      <c r="D105" s="32">
        <v>0</v>
      </c>
      <c r="E105" s="23">
        <v>0</v>
      </c>
      <c r="F105" s="32">
        <v>0</v>
      </c>
      <c r="G105" s="23">
        <v>0</v>
      </c>
      <c r="H105" s="23">
        <v>0</v>
      </c>
      <c r="I105" s="32">
        <v>0</v>
      </c>
    </row>
    <row r="106" spans="1:9" x14ac:dyDescent="0.2">
      <c r="A106" s="19" t="s">
        <v>78</v>
      </c>
      <c r="B106" s="19" t="s">
        <v>78</v>
      </c>
      <c r="C106" s="19" t="s">
        <v>123</v>
      </c>
      <c r="D106" s="32">
        <v>0</v>
      </c>
      <c r="E106" s="23">
        <v>0</v>
      </c>
      <c r="F106" s="32">
        <v>0</v>
      </c>
      <c r="G106" s="23">
        <v>0</v>
      </c>
      <c r="H106" s="23">
        <v>0</v>
      </c>
      <c r="I106" s="32">
        <v>0</v>
      </c>
    </row>
    <row r="107" spans="1:9" x14ac:dyDescent="0.2">
      <c r="A107" s="19" t="s">
        <v>78</v>
      </c>
      <c r="B107" s="19" t="s">
        <v>78</v>
      </c>
      <c r="C107" s="19" t="s">
        <v>103</v>
      </c>
      <c r="D107" s="32">
        <v>0</v>
      </c>
      <c r="E107" s="23">
        <v>0</v>
      </c>
      <c r="F107" s="32">
        <v>0</v>
      </c>
      <c r="G107" s="23">
        <v>0</v>
      </c>
      <c r="H107" s="23">
        <v>0</v>
      </c>
      <c r="I107" s="32">
        <v>0</v>
      </c>
    </row>
    <row r="108" spans="1:9" x14ac:dyDescent="0.2">
      <c r="A108" s="19" t="s">
        <v>78</v>
      </c>
      <c r="B108" s="19" t="s">
        <v>193</v>
      </c>
      <c r="C108" s="19" t="s">
        <v>194</v>
      </c>
      <c r="D108" s="31">
        <v>371537912</v>
      </c>
      <c r="E108" s="23">
        <v>0</v>
      </c>
      <c r="F108" s="31">
        <v>49027594</v>
      </c>
      <c r="G108" s="22">
        <v>20154316.300000001</v>
      </c>
      <c r="H108" s="22">
        <v>20154316.300000001</v>
      </c>
      <c r="I108" s="31">
        <v>28873277.699999999</v>
      </c>
    </row>
    <row r="109" spans="1:9" x14ac:dyDescent="0.2">
      <c r="A109" s="19" t="s">
        <v>78</v>
      </c>
      <c r="B109" s="19" t="s">
        <v>78</v>
      </c>
      <c r="C109" s="19" t="s">
        <v>195</v>
      </c>
      <c r="D109" s="32">
        <v>0</v>
      </c>
      <c r="E109" s="23">
        <v>0</v>
      </c>
      <c r="F109" s="32">
        <v>0</v>
      </c>
      <c r="G109" s="23">
        <v>0</v>
      </c>
      <c r="H109" s="23">
        <v>0</v>
      </c>
      <c r="I109" s="32">
        <v>0</v>
      </c>
    </row>
    <row r="110" spans="1:9" x14ac:dyDescent="0.2">
      <c r="A110" s="19" t="s">
        <v>78</v>
      </c>
      <c r="B110" s="19" t="s">
        <v>78</v>
      </c>
      <c r="C110" s="19" t="s">
        <v>124</v>
      </c>
      <c r="D110" s="32">
        <v>0</v>
      </c>
      <c r="E110" s="23">
        <v>0</v>
      </c>
      <c r="F110" s="32">
        <v>0</v>
      </c>
      <c r="G110" s="23">
        <v>0</v>
      </c>
      <c r="H110" s="23">
        <v>0</v>
      </c>
      <c r="I110" s="32">
        <v>0</v>
      </c>
    </row>
    <row r="111" spans="1:9" x14ac:dyDescent="0.2">
      <c r="A111" s="19" t="s">
        <v>78</v>
      </c>
      <c r="B111" s="19" t="s">
        <v>104</v>
      </c>
      <c r="C111" s="19" t="s">
        <v>105</v>
      </c>
      <c r="D111" s="32">
        <v>0</v>
      </c>
      <c r="E111" s="23">
        <v>0</v>
      </c>
      <c r="F111" s="32">
        <v>0</v>
      </c>
      <c r="G111" s="23">
        <v>0</v>
      </c>
      <c r="H111" s="23">
        <v>0</v>
      </c>
      <c r="I111" s="32">
        <v>0</v>
      </c>
    </row>
    <row r="112" spans="1:9" x14ac:dyDescent="0.2">
      <c r="A112" s="19" t="s">
        <v>78</v>
      </c>
      <c r="B112" s="19" t="s">
        <v>78</v>
      </c>
      <c r="C112" s="19" t="s">
        <v>125</v>
      </c>
      <c r="D112" s="32">
        <v>0</v>
      </c>
      <c r="E112" s="23">
        <v>0</v>
      </c>
      <c r="F112" s="32">
        <v>0</v>
      </c>
      <c r="G112" s="23">
        <v>0</v>
      </c>
      <c r="H112" s="23">
        <v>0</v>
      </c>
      <c r="I112" s="32">
        <v>0</v>
      </c>
    </row>
    <row r="113" spans="1:9" x14ac:dyDescent="0.2">
      <c r="A113" s="19" t="s">
        <v>78</v>
      </c>
      <c r="B113" s="19" t="s">
        <v>78</v>
      </c>
      <c r="C113" s="19" t="s">
        <v>196</v>
      </c>
      <c r="D113" s="32">
        <v>0</v>
      </c>
      <c r="E113" s="23">
        <v>0</v>
      </c>
      <c r="F113" s="32">
        <v>0</v>
      </c>
      <c r="G113" s="23">
        <v>0</v>
      </c>
      <c r="H113" s="23">
        <v>0</v>
      </c>
      <c r="I113" s="32">
        <v>0</v>
      </c>
    </row>
    <row r="114" spans="1:9" x14ac:dyDescent="0.2">
      <c r="A114" s="19" t="s">
        <v>78</v>
      </c>
      <c r="B114" s="19" t="s">
        <v>78</v>
      </c>
      <c r="C114" s="19" t="s">
        <v>197</v>
      </c>
      <c r="D114" s="32">
        <v>0</v>
      </c>
      <c r="E114" s="23">
        <v>0</v>
      </c>
      <c r="F114" s="32">
        <v>0</v>
      </c>
      <c r="G114" s="23">
        <v>0</v>
      </c>
      <c r="H114" s="23">
        <v>0</v>
      </c>
      <c r="I114" s="32">
        <v>0</v>
      </c>
    </row>
    <row r="115" spans="1:9" x14ac:dyDescent="0.2">
      <c r="A115" s="19" t="s">
        <v>78</v>
      </c>
      <c r="B115" s="19" t="s">
        <v>78</v>
      </c>
      <c r="C115" s="19" t="s">
        <v>198</v>
      </c>
      <c r="D115" s="32">
        <v>0</v>
      </c>
      <c r="E115" s="23">
        <v>0</v>
      </c>
      <c r="F115" s="32">
        <v>0</v>
      </c>
      <c r="G115" s="23">
        <v>0</v>
      </c>
      <c r="H115" s="23">
        <v>0</v>
      </c>
      <c r="I115" s="32">
        <v>0</v>
      </c>
    </row>
    <row r="116" spans="1:9" x14ac:dyDescent="0.2">
      <c r="A116" s="19" t="s">
        <v>78</v>
      </c>
      <c r="B116" s="19" t="s">
        <v>78</v>
      </c>
      <c r="C116" s="19" t="s">
        <v>106</v>
      </c>
      <c r="D116" s="32">
        <v>0</v>
      </c>
      <c r="E116" s="23">
        <v>0</v>
      </c>
      <c r="F116" s="32">
        <v>0</v>
      </c>
      <c r="G116" s="23">
        <v>0</v>
      </c>
      <c r="H116" s="23">
        <v>0</v>
      </c>
      <c r="I116" s="32">
        <v>0</v>
      </c>
    </row>
    <row r="117" spans="1:9" x14ac:dyDescent="0.2">
      <c r="A117" s="19" t="s">
        <v>78</v>
      </c>
      <c r="B117" s="19" t="s">
        <v>78</v>
      </c>
      <c r="C117" s="19" t="s">
        <v>107</v>
      </c>
      <c r="D117" s="32">
        <v>0</v>
      </c>
      <c r="E117" s="23">
        <v>0</v>
      </c>
      <c r="F117" s="32">
        <v>0</v>
      </c>
      <c r="G117" s="23">
        <v>0</v>
      </c>
      <c r="H117" s="23">
        <v>0</v>
      </c>
      <c r="I117" s="32">
        <v>0</v>
      </c>
    </row>
    <row r="118" spans="1:9" x14ac:dyDescent="0.2">
      <c r="A118" s="19" t="s">
        <v>78</v>
      </c>
      <c r="B118" s="19" t="s">
        <v>108</v>
      </c>
      <c r="C118" s="19" t="s">
        <v>109</v>
      </c>
      <c r="D118" s="32">
        <v>0</v>
      </c>
      <c r="E118" s="23">
        <v>0</v>
      </c>
      <c r="F118" s="32">
        <v>0</v>
      </c>
      <c r="G118" s="23">
        <v>0</v>
      </c>
      <c r="H118" s="23">
        <v>0</v>
      </c>
      <c r="I118" s="32">
        <v>0</v>
      </c>
    </row>
    <row r="119" spans="1:9" x14ac:dyDescent="0.2">
      <c r="A119" s="19" t="s">
        <v>78</v>
      </c>
      <c r="B119" s="19" t="s">
        <v>78</v>
      </c>
      <c r="C119" s="19" t="s">
        <v>110</v>
      </c>
      <c r="D119" s="31">
        <v>6665982001</v>
      </c>
      <c r="E119" s="23">
        <v>0</v>
      </c>
      <c r="F119" s="31">
        <v>1212866366</v>
      </c>
      <c r="G119" s="22">
        <v>1209612849</v>
      </c>
      <c r="H119" s="22">
        <v>1209612849</v>
      </c>
      <c r="I119" s="31">
        <v>3253517</v>
      </c>
    </row>
    <row r="120" spans="1:9" x14ac:dyDescent="0.2">
      <c r="A120" s="19" t="s">
        <v>78</v>
      </c>
      <c r="B120" s="19" t="s">
        <v>78</v>
      </c>
      <c r="C120" s="19" t="s">
        <v>111</v>
      </c>
      <c r="D120" s="32">
        <v>0</v>
      </c>
      <c r="E120" s="23">
        <v>0</v>
      </c>
      <c r="F120" s="32">
        <v>0</v>
      </c>
      <c r="G120" s="23">
        <v>0</v>
      </c>
      <c r="H120" s="23">
        <v>0</v>
      </c>
      <c r="I120" s="32">
        <v>0</v>
      </c>
    </row>
    <row r="121" spans="1:9" x14ac:dyDescent="0.2">
      <c r="A121" s="19" t="s">
        <v>78</v>
      </c>
      <c r="B121" s="19" t="s">
        <v>199</v>
      </c>
      <c r="C121" s="19" t="s">
        <v>200</v>
      </c>
      <c r="D121" s="31">
        <v>610580599</v>
      </c>
      <c r="E121" s="22">
        <v>-2603914.09</v>
      </c>
      <c r="F121" s="31">
        <v>150725365.91</v>
      </c>
      <c r="G121" s="22">
        <v>150725357.93000001</v>
      </c>
      <c r="H121" s="22">
        <v>150725357.93000001</v>
      </c>
      <c r="I121" s="31">
        <v>7.98</v>
      </c>
    </row>
    <row r="122" spans="1:9" x14ac:dyDescent="0.2">
      <c r="A122" s="19" t="s">
        <v>78</v>
      </c>
      <c r="B122" s="19" t="s">
        <v>78</v>
      </c>
      <c r="C122" s="19" t="s">
        <v>201</v>
      </c>
      <c r="D122" s="31">
        <v>1592960045</v>
      </c>
      <c r="E122" s="22">
        <v>-75505811.140000001</v>
      </c>
      <c r="F122" s="31">
        <v>337072225.86000001</v>
      </c>
      <c r="G122" s="22">
        <v>310917570.50999999</v>
      </c>
      <c r="H122" s="22">
        <v>310917570.50999999</v>
      </c>
      <c r="I122" s="31">
        <v>26154655.350000001</v>
      </c>
    </row>
    <row r="123" spans="1:9" x14ac:dyDescent="0.2">
      <c r="A123" s="19" t="s">
        <v>78</v>
      </c>
      <c r="B123" s="19" t="s">
        <v>78</v>
      </c>
      <c r="C123" s="19" t="s">
        <v>202</v>
      </c>
      <c r="D123" s="32">
        <v>0</v>
      </c>
      <c r="E123" s="23">
        <v>0</v>
      </c>
      <c r="F123" s="32">
        <v>0</v>
      </c>
      <c r="G123" s="23">
        <v>0</v>
      </c>
      <c r="H123" s="23">
        <v>0</v>
      </c>
      <c r="I123" s="32">
        <v>0</v>
      </c>
    </row>
    <row r="124" spans="1:9" x14ac:dyDescent="0.2">
      <c r="A124" s="19" t="s">
        <v>78</v>
      </c>
      <c r="B124" s="19" t="s">
        <v>78</v>
      </c>
      <c r="C124" s="19" t="s">
        <v>203</v>
      </c>
      <c r="D124" s="32">
        <v>0</v>
      </c>
      <c r="E124" s="23">
        <v>0</v>
      </c>
      <c r="F124" s="32">
        <v>0</v>
      </c>
      <c r="G124" s="23">
        <v>0</v>
      </c>
      <c r="H124" s="23">
        <v>0</v>
      </c>
      <c r="I124" s="32">
        <v>0</v>
      </c>
    </row>
    <row r="125" spans="1:9" x14ac:dyDescent="0.2">
      <c r="A125" s="19" t="s">
        <v>78</v>
      </c>
      <c r="B125" s="19" t="s">
        <v>78</v>
      </c>
      <c r="C125" s="19" t="s">
        <v>112</v>
      </c>
      <c r="D125" s="32">
        <v>0</v>
      </c>
      <c r="E125" s="23">
        <v>0</v>
      </c>
      <c r="F125" s="32">
        <v>0</v>
      </c>
      <c r="G125" s="23">
        <v>0</v>
      </c>
      <c r="H125" s="23">
        <v>0</v>
      </c>
      <c r="I125" s="32">
        <v>0</v>
      </c>
    </row>
    <row r="126" spans="1:9" x14ac:dyDescent="0.2">
      <c r="A126" s="19" t="s">
        <v>78</v>
      </c>
      <c r="B126" s="19" t="s">
        <v>78</v>
      </c>
      <c r="C126" s="19" t="s">
        <v>113</v>
      </c>
      <c r="D126" s="32">
        <v>0</v>
      </c>
      <c r="E126" s="23">
        <v>0</v>
      </c>
      <c r="F126" s="32">
        <v>0</v>
      </c>
      <c r="G126" s="23">
        <v>0</v>
      </c>
      <c r="H126" s="23">
        <v>0</v>
      </c>
      <c r="I126" s="32">
        <v>0</v>
      </c>
    </row>
    <row r="127" spans="1:9" x14ac:dyDescent="0.2">
      <c r="A127" s="19" t="s">
        <v>78</v>
      </c>
      <c r="B127" s="19" t="s">
        <v>78</v>
      </c>
      <c r="C127" s="19" t="s">
        <v>114</v>
      </c>
      <c r="D127" s="32">
        <v>0</v>
      </c>
      <c r="E127" s="23">
        <v>0</v>
      </c>
      <c r="F127" s="32">
        <v>0</v>
      </c>
      <c r="G127" s="23">
        <v>0</v>
      </c>
      <c r="H127" s="23">
        <v>0</v>
      </c>
      <c r="I127" s="32">
        <v>0</v>
      </c>
    </row>
    <row r="128" spans="1:9" x14ac:dyDescent="0.2">
      <c r="A128" s="27" t="s">
        <v>115</v>
      </c>
      <c r="B128" s="27" t="s">
        <v>78</v>
      </c>
      <c r="C128" s="27" t="s">
        <v>78</v>
      </c>
      <c r="D128" s="33">
        <v>81546088304.970001</v>
      </c>
      <c r="E128" s="28">
        <v>-521302563.13999999</v>
      </c>
      <c r="F128" s="33">
        <v>19095174675.860001</v>
      </c>
      <c r="G128" s="28">
        <v>17002707699.690001</v>
      </c>
      <c r="H128" s="28">
        <v>16380358743.07</v>
      </c>
      <c r="I128" s="33">
        <v>2092466976.1700001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cols>
    <col min="1" max="1" width="11.42578125" customWidth="1"/>
  </cols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16B41DF-13A9-4544-98A8-7F4A9784726C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6a. Por Objeto del Gasto</vt:lpstr>
      <vt:lpstr>Fechas</vt:lpstr>
      <vt:lpstr>fuente1</vt:lpstr>
      <vt:lpstr>'6a. Por Objeto del Gasto'!Área_de_impresión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6a. Clasificación por Objeto del Gasto - LDF</dc:title>
  <dc:creator>Nancy Vázquez</dc:creator>
  <cp:lastModifiedBy>Contabilidad</cp:lastModifiedBy>
  <cp:lastPrinted>2022-04-30T00:09:43Z</cp:lastPrinted>
  <dcterms:created xsi:type="dcterms:W3CDTF">2016-10-12T14:50:55Z</dcterms:created>
  <dcterms:modified xsi:type="dcterms:W3CDTF">2022-04-30T02:24:12Z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6a. Por Objeto del Gasto</vt:lpwstr>
  </property>
  <property fmtid="{D5CDD505-2E9C-101B-9397-08002B2CF9AE}" pid="3" name="BExAnalyzer_OldName">
    <vt:lpwstr>6a. Estado Analítico de Egresos Clasif Objeto del Gasto PUEBA.xlsx</vt:lpwstr>
  </property>
</Properties>
</file>